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Tajnistvo-B\Desktop\"/>
    </mc:Choice>
  </mc:AlternateContent>
  <xr:revisionPtr revIDLastSave="0" documentId="8_{84DD5DC0-EE21-49C9-B69F-13E4E2B3A619}" xr6:coauthVersionLast="37" xr6:coauthVersionMax="37" xr10:uidLastSave="{00000000-0000-0000-0000-000000000000}"/>
  <bookViews>
    <workbookView xWindow="0" yWindow="0" windowWidth="28800" windowHeight="12225" activeTab="3" xr2:uid="{00000000-000D-0000-FFFF-FFFF00000000}"/>
  </bookViews>
  <sheets>
    <sheet name="SAŽETAK" sheetId="1" r:id="rId1"/>
    <sheet name=" Račun prihoda i rashoda" sheetId="3" r:id="rId2"/>
    <sheet name="ŽUPANIJA-POSEBNI DIO" sheetId="2" r:id="rId3"/>
    <sheet name="ŽUPANIJA - POSEBNI DIO PRIHODI" sheetId="8" r:id="rId4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3" l="1"/>
  <c r="H23" i="3"/>
  <c r="G23" i="3"/>
  <c r="F23" i="3"/>
  <c r="E23" i="3"/>
  <c r="I108" i="2" l="1"/>
  <c r="H111" i="2"/>
  <c r="E20" i="8" l="1"/>
  <c r="E23" i="8"/>
  <c r="E9" i="8"/>
  <c r="H127" i="2" l="1"/>
  <c r="F10" i="3" l="1"/>
  <c r="G10" i="3"/>
  <c r="H10" i="3"/>
  <c r="I10" i="3"/>
  <c r="E10" i="3"/>
  <c r="F16" i="3"/>
  <c r="G16" i="3"/>
  <c r="H16" i="3"/>
  <c r="I16" i="3"/>
  <c r="E16" i="3"/>
  <c r="G32" i="3"/>
  <c r="H32" i="3"/>
  <c r="I32" i="3"/>
  <c r="E32" i="3"/>
  <c r="F40" i="8"/>
  <c r="E40" i="8"/>
  <c r="F37" i="8"/>
  <c r="G37" i="8"/>
  <c r="H37" i="8"/>
  <c r="I37" i="8"/>
  <c r="E37" i="8"/>
  <c r="F34" i="8"/>
  <c r="G34" i="8"/>
  <c r="H34" i="8"/>
  <c r="I34" i="8"/>
  <c r="E34" i="8"/>
  <c r="F31" i="8"/>
  <c r="G31" i="8"/>
  <c r="H31" i="8"/>
  <c r="I31" i="8"/>
  <c r="J31" i="8"/>
  <c r="K31" i="8"/>
  <c r="E31" i="8"/>
  <c r="F28" i="8"/>
  <c r="G28" i="8"/>
  <c r="H28" i="8"/>
  <c r="I28" i="8"/>
  <c r="E28" i="8"/>
  <c r="G23" i="8"/>
  <c r="H23" i="8"/>
  <c r="I23" i="8"/>
  <c r="F23" i="8"/>
  <c r="F20" i="8"/>
  <c r="G20" i="8"/>
  <c r="H20" i="8"/>
  <c r="I20" i="8"/>
  <c r="F12" i="8"/>
  <c r="G12" i="8"/>
  <c r="H12" i="8"/>
  <c r="I12" i="8"/>
  <c r="E12" i="8"/>
  <c r="G9" i="8"/>
  <c r="G2" i="8" s="1"/>
  <c r="H9" i="8"/>
  <c r="I9" i="8"/>
  <c r="F9" i="8"/>
  <c r="F5" i="8"/>
  <c r="G5" i="8"/>
  <c r="H5" i="8"/>
  <c r="I5" i="8"/>
  <c r="E5" i="8"/>
  <c r="I127" i="2"/>
  <c r="J127" i="2"/>
  <c r="K127" i="2"/>
  <c r="L127" i="2"/>
  <c r="I124" i="2"/>
  <c r="J124" i="2"/>
  <c r="K124" i="2"/>
  <c r="L124" i="2"/>
  <c r="H124" i="2"/>
  <c r="J118" i="2"/>
  <c r="J12" i="2" s="1"/>
  <c r="K118" i="2"/>
  <c r="L118" i="2"/>
  <c r="L12" i="2" s="1"/>
  <c r="I118" i="2"/>
  <c r="H118" i="2"/>
  <c r="I105" i="2"/>
  <c r="J105" i="2"/>
  <c r="K105" i="2"/>
  <c r="L105" i="2"/>
  <c r="H105" i="2"/>
  <c r="I101" i="2"/>
  <c r="J101" i="2"/>
  <c r="K101" i="2"/>
  <c r="L101" i="2"/>
  <c r="H101" i="2"/>
  <c r="J95" i="2"/>
  <c r="K95" i="2"/>
  <c r="L95" i="2"/>
  <c r="H95" i="2"/>
  <c r="I71" i="2"/>
  <c r="J71" i="2"/>
  <c r="K71" i="2"/>
  <c r="K12" i="2" s="1"/>
  <c r="L71" i="2"/>
  <c r="H71" i="2"/>
  <c r="I53" i="2"/>
  <c r="J53" i="2"/>
  <c r="K53" i="2"/>
  <c r="L53" i="2"/>
  <c r="H53" i="2"/>
  <c r="I45" i="2"/>
  <c r="J45" i="2"/>
  <c r="K45" i="2"/>
  <c r="L45" i="2"/>
  <c r="H45" i="2"/>
  <c r="I17" i="2"/>
  <c r="J17" i="2"/>
  <c r="K17" i="2"/>
  <c r="L17" i="2"/>
  <c r="H17" i="2"/>
  <c r="I18" i="3" l="1"/>
  <c r="H18" i="3"/>
  <c r="I12" i="2"/>
  <c r="H12" i="2"/>
  <c r="L117" i="2"/>
  <c r="L114" i="2" s="1"/>
  <c r="E18" i="3"/>
  <c r="G18" i="3"/>
  <c r="F18" i="3"/>
  <c r="I2" i="8"/>
  <c r="H2" i="8"/>
  <c r="E2" i="8"/>
  <c r="K117" i="2"/>
  <c r="J117" i="2"/>
  <c r="I114" i="2"/>
  <c r="F2" i="8"/>
  <c r="I116" i="2" l="1"/>
  <c r="L116" i="2"/>
  <c r="I115" i="2"/>
  <c r="L115" i="2"/>
  <c r="K114" i="2"/>
  <c r="K115" i="2"/>
  <c r="K116" i="2"/>
  <c r="J116" i="2"/>
  <c r="J114" i="2"/>
  <c r="J115" i="2"/>
  <c r="F32" i="3"/>
</calcChain>
</file>

<file path=xl/sharedStrings.xml><?xml version="1.0" encoding="utf-8"?>
<sst xmlns="http://schemas.openxmlformats.org/spreadsheetml/2006/main" count="454" uniqueCount="304">
  <si>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</si>
  <si>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</si>
  <si>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</si>
  <si>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</si>
  <si>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</si>
  <si>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</si>
  <si>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</si>
  <si>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</si>
  <si>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</si>
  <si>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</si>
  <si>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</si>
  <si>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</si>
  <si>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</si>
  <si>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</si>
  <si>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</si>
  <si>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</si>
  <si>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</si>
  <si>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</si>
  <si>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</si>
  <si>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Prihodi od prodaje nefinancijske imovine</t>
  </si>
  <si>
    <t>RASHODI POSLOVANJA</t>
  </si>
  <si>
    <t>Naziv rashoda</t>
  </si>
  <si>
    <t>Rashodi poslovanja</t>
  </si>
  <si>
    <t>Rashodi za zaposlene</t>
  </si>
  <si>
    <t>Rashodi za nabavu nefinancijske imovine</t>
  </si>
  <si>
    <t>I. OPĆI DIO</t>
  </si>
  <si>
    <t>Materijalni rashodi</t>
  </si>
  <si>
    <t>A) SAŽETAK RAČUNA PRIHODA I RASHODA</t>
  </si>
  <si>
    <t>B) SAŽETAK RAČUNA FINANCIRANJA</t>
  </si>
  <si>
    <t>UKUPAN DONOS VIŠKA / MANJKA IZ PRETHODNE(IH) GODINE***</t>
  </si>
  <si>
    <t>** Napomena: Iznosi u stupcima Izvršenje 2021. i Plan 2022. preračunavaju se iz kuna u eure prema fiksnom tečaju konverzije (1 EUR=7,53450 kuna) i po pravilima za preračunavanje i zaokruživanje.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</si>
  <si>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</si>
  <si>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</si>
  <si>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</si>
  <si>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</si>
  <si>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Ostali prihodi za posebne namjene</t>
  </si>
  <si>
    <t>Rashodi za nabavu proizvedene dugotrajne imovine</t>
  </si>
  <si>
    <t>C) PRENESENI VIŠAK ILI PRENESENI MANJAK I VIŠEGODIŠNJI PLAN URAVNOTEŽENJA</t>
  </si>
  <si>
    <r>
      <t xml:space="preserve">* Napomena: U Uputi o procesu prilagodbe poslovnih procesa subjekata opće države za poslovanje u euru iz lipnja 2022. dana je preporuka da u Općem dijelu financijskog plana sažetak Računa prihoda i rashoda i Računa financiranja bude iskazan dvojno, odnosno </t>
    </r>
    <r>
      <rPr>
        <b/>
        <i/>
        <u/>
        <sz val="9"/>
        <color indexed="8"/>
        <rFont val="Arial"/>
        <family val="2"/>
        <charset val="238"/>
      </rPr>
      <t>u kunama i u eurima</t>
    </r>
    <r>
      <rPr>
        <b/>
        <i/>
        <sz val="9"/>
        <color indexed="8"/>
        <rFont val="Arial"/>
        <family val="2"/>
        <charset val="238"/>
      </rPr>
      <t>.</t>
    </r>
  </si>
  <si>
    <t>OŠ LJUDEVITA GAJA, NOVA GRADIŠKA</t>
  </si>
  <si>
    <t>OIB: 58247661305</t>
  </si>
  <si>
    <t>KONTO</t>
  </si>
  <si>
    <t>POZICIJA</t>
  </si>
  <si>
    <t>VRSTA RASHODA / IZDATAKA</t>
  </si>
  <si>
    <t>Razdjel 006 UO ZA OBRAZOVANJE, ŠPORT I KULTURU</t>
  </si>
  <si>
    <t>Glava 00601 OSNOVNE ŠKOLE</t>
  </si>
  <si>
    <t>Proračunski korisnik 9281 OŠ LJUDEVITA GAJA, NOVA GRADIŠKA</t>
  </si>
  <si>
    <t>Glavni program A05 OBRAZOVANJE, ŠPORT I KULTURA</t>
  </si>
  <si>
    <t>Program 6000 Odgoj i obrazovanje</t>
  </si>
  <si>
    <t>Aktivnost A600002 Osnovno školstvo</t>
  </si>
  <si>
    <t>Izvor  5.2. DECENTRALIZIRANA SREDSTVA</t>
  </si>
  <si>
    <t>3121</t>
  </si>
  <si>
    <t>R0439-01</t>
  </si>
  <si>
    <t>Ostali rashodi za zaposlene</t>
  </si>
  <si>
    <t>3211</t>
  </si>
  <si>
    <t>R0439</t>
  </si>
  <si>
    <t>Službena putovanja</t>
  </si>
  <si>
    <t>3213</t>
  </si>
  <si>
    <t>R0440</t>
  </si>
  <si>
    <t>Stručno usavršavanje zaposlenika</t>
  </si>
  <si>
    <t>3214</t>
  </si>
  <si>
    <t>R2632</t>
  </si>
  <si>
    <t>Ostale naknade troškova zaposlenima</t>
  </si>
  <si>
    <t>3221</t>
  </si>
  <si>
    <t>R0441</t>
  </si>
  <si>
    <t>Uredski materijal i ostali materijalni rashodi</t>
  </si>
  <si>
    <t>3223</t>
  </si>
  <si>
    <t>R0442</t>
  </si>
  <si>
    <t>Energija</t>
  </si>
  <si>
    <t>3224</t>
  </si>
  <si>
    <t>R0443</t>
  </si>
  <si>
    <t>Materijal i dijelovi za tekuće i investicijsko održavanje</t>
  </si>
  <si>
    <t>3225</t>
  </si>
  <si>
    <t>R0444</t>
  </si>
  <si>
    <t>Sitni inventar i auto gume</t>
  </si>
  <si>
    <t>3227</t>
  </si>
  <si>
    <t>R0444-1</t>
  </si>
  <si>
    <t>Službena, radna i zaštitna odjeća i obuća</t>
  </si>
  <si>
    <t>3231</t>
  </si>
  <si>
    <t>R0445</t>
  </si>
  <si>
    <t>Usluge telefona, pošte i prijevoza</t>
  </si>
  <si>
    <t>32319</t>
  </si>
  <si>
    <t>R0446</t>
  </si>
  <si>
    <t>Ostale usluge za komunikaciju i prijevoz</t>
  </si>
  <si>
    <t>3232</t>
  </si>
  <si>
    <t>R0447</t>
  </si>
  <si>
    <t>Usluge tekućeg i investicijskog održavanja</t>
  </si>
  <si>
    <t>3233</t>
  </si>
  <si>
    <t>R0448</t>
  </si>
  <si>
    <t>Usluge promidžbe i informiranja</t>
  </si>
  <si>
    <t>3234</t>
  </si>
  <si>
    <t>R0449</t>
  </si>
  <si>
    <t>Komunalne usluge</t>
  </si>
  <si>
    <t>3236</t>
  </si>
  <si>
    <t>R0450</t>
  </si>
  <si>
    <t>Zdravstvene i veterinarske usluge</t>
  </si>
  <si>
    <t>3237</t>
  </si>
  <si>
    <t>R0451</t>
  </si>
  <si>
    <t>Intelektualne i osobne usluge</t>
  </si>
  <si>
    <t>3238</t>
  </si>
  <si>
    <t>R0452</t>
  </si>
  <si>
    <t>Računalne usluge</t>
  </si>
  <si>
    <t>3239</t>
  </si>
  <si>
    <t>R2266</t>
  </si>
  <si>
    <t>Ostale usluge</t>
  </si>
  <si>
    <t>3292</t>
  </si>
  <si>
    <t>R0453</t>
  </si>
  <si>
    <t>Premije osiguranja</t>
  </si>
  <si>
    <t>3293</t>
  </si>
  <si>
    <t>R0454</t>
  </si>
  <si>
    <t>Reprezentacija</t>
  </si>
  <si>
    <t>3294</t>
  </si>
  <si>
    <t>R0455</t>
  </si>
  <si>
    <t>Članarine i norme</t>
  </si>
  <si>
    <t>3295</t>
  </si>
  <si>
    <t>R3025</t>
  </si>
  <si>
    <t>Pristojbe i naknade</t>
  </si>
  <si>
    <t>3299</t>
  </si>
  <si>
    <t>R0456</t>
  </si>
  <si>
    <t>Ostali nespomenuti rashodi poslovanja</t>
  </si>
  <si>
    <t>3431</t>
  </si>
  <si>
    <t>R0457</t>
  </si>
  <si>
    <t>Bankarske usluge i usluge platnog prometa</t>
  </si>
  <si>
    <t>3433</t>
  </si>
  <si>
    <t>R2265</t>
  </si>
  <si>
    <t>Zatezne kamate</t>
  </si>
  <si>
    <t>Aktivnost A600006 Financiranje iznad minimalnog standarda-osnovno školstvo</t>
  </si>
  <si>
    <t>Izvor  3.1. VLASTITI PRIHODI- PK</t>
  </si>
  <si>
    <t>R2657-1</t>
  </si>
  <si>
    <t>R4232</t>
  </si>
  <si>
    <t>R3226</t>
  </si>
  <si>
    <t>R2696-1</t>
  </si>
  <si>
    <t>R3310</t>
  </si>
  <si>
    <t>4221</t>
  </si>
  <si>
    <t>R2263-1</t>
  </si>
  <si>
    <t>Uredska oprema i namještaj</t>
  </si>
  <si>
    <t>4227</t>
  </si>
  <si>
    <t>R3728</t>
  </si>
  <si>
    <t>Uređaji, strojevi i oprema za ostale namjene</t>
  </si>
  <si>
    <t>Izvor  4.2. PRIHODI ZA POSEBNE NAMJENE - PK</t>
  </si>
  <si>
    <t>3111</t>
  </si>
  <si>
    <t>R2089</t>
  </si>
  <si>
    <t>Plaće za redovan rad</t>
  </si>
  <si>
    <t>R2314</t>
  </si>
  <si>
    <t>R2127</t>
  </si>
  <si>
    <t>R2657</t>
  </si>
  <si>
    <t>3222</t>
  </si>
  <si>
    <t>R2128</t>
  </si>
  <si>
    <t>Materijal i sirovine</t>
  </si>
  <si>
    <t>R3194</t>
  </si>
  <si>
    <t>R2652</t>
  </si>
  <si>
    <t>R0458</t>
  </si>
  <si>
    <t>3291</t>
  </si>
  <si>
    <t>R2867</t>
  </si>
  <si>
    <t>Naknade za rad predstavničkih i izvršnih tijela, povjerenstava i slično</t>
  </si>
  <si>
    <t>R2664</t>
  </si>
  <si>
    <t>R2126</t>
  </si>
  <si>
    <t>R2696</t>
  </si>
  <si>
    <t>R2125</t>
  </si>
  <si>
    <t>R2263-3</t>
  </si>
  <si>
    <t>R4356</t>
  </si>
  <si>
    <t>Izvor  5.1. POMOĆI - BPŽ</t>
  </si>
  <si>
    <t>3212</t>
  </si>
  <si>
    <t>R4938</t>
  </si>
  <si>
    <t>Naknade za prijevoz, za rad na terenu i odvojeni život</t>
  </si>
  <si>
    <t>Izvor  5.3. POMOĆI - PK</t>
  </si>
  <si>
    <t>R4536</t>
  </si>
  <si>
    <t>3113</t>
  </si>
  <si>
    <t>R4537</t>
  </si>
  <si>
    <t>Plaće za prekovremeni rad</t>
  </si>
  <si>
    <t>3114</t>
  </si>
  <si>
    <t>R4538</t>
  </si>
  <si>
    <t>Plaće za posebne uvjete rada</t>
  </si>
  <si>
    <t>R2262-31</t>
  </si>
  <si>
    <t>R4541</t>
  </si>
  <si>
    <t>3132</t>
  </si>
  <si>
    <t>R4539</t>
  </si>
  <si>
    <t>Doprinosi za obvezno zdravstveno osiguranje</t>
  </si>
  <si>
    <t>R2666</t>
  </si>
  <si>
    <t>R4540</t>
  </si>
  <si>
    <t>R2262</t>
  </si>
  <si>
    <t>R2631</t>
  </si>
  <si>
    <t>R2665</t>
  </si>
  <si>
    <t>R2630</t>
  </si>
  <si>
    <t>R2264</t>
  </si>
  <si>
    <t>R4543</t>
  </si>
  <si>
    <t>3296</t>
  </si>
  <si>
    <t>R4872</t>
  </si>
  <si>
    <t>Troškovi sudskih postupaka</t>
  </si>
  <si>
    <t>R4873</t>
  </si>
  <si>
    <t>R4893</t>
  </si>
  <si>
    <t>3722</t>
  </si>
  <si>
    <t>R2261</t>
  </si>
  <si>
    <t>Naknade građanima i kućanstvima u naravi</t>
  </si>
  <si>
    <t>R2263</t>
  </si>
  <si>
    <t>4226</t>
  </si>
  <si>
    <t>R4837</t>
  </si>
  <si>
    <t>Sportska i glazbena oprema</t>
  </si>
  <si>
    <t>4241</t>
  </si>
  <si>
    <t>R2263-2</t>
  </si>
  <si>
    <t>Knjige</t>
  </si>
  <si>
    <t>Izvor  6.2. DONACIJE - PK</t>
  </si>
  <si>
    <t>R3221</t>
  </si>
  <si>
    <t>R3252</t>
  </si>
  <si>
    <t>R3253</t>
  </si>
  <si>
    <t>R3647</t>
  </si>
  <si>
    <t>R3896</t>
  </si>
  <si>
    <t>Izvor  7.2. PRIHODI OD PRODAJE NEFINANCIJSKE IMOVINE -PK</t>
  </si>
  <si>
    <t>R3073</t>
  </si>
  <si>
    <t>R2313</t>
  </si>
  <si>
    <t>R4965</t>
  </si>
  <si>
    <t>Aktivnost A600012 Osiguranje školske prehrane za djecu u riziku od siromaštva</t>
  </si>
  <si>
    <t>R3285</t>
  </si>
  <si>
    <t>Glava 00604 OSTALE JAVNE POTREBE U OBRAZOVANJU,ŠPORTU I KULTURI</t>
  </si>
  <si>
    <t>R3661</t>
  </si>
  <si>
    <t>Aktivnost A600014 Projekt "Školska shema"</t>
  </si>
  <si>
    <t>R2128-1</t>
  </si>
  <si>
    <t>Aktivnost A600027 Projekt "Medni dan "</t>
  </si>
  <si>
    <t>R4213</t>
  </si>
  <si>
    <t>VRSTA PRIHODA / PRIMITAKA</t>
  </si>
  <si>
    <t>6614</t>
  </si>
  <si>
    <t>P0094-2</t>
  </si>
  <si>
    <t>Prihodi od prodaje proizvoda i robe</t>
  </si>
  <si>
    <t>6615</t>
  </si>
  <si>
    <t>P0094-1</t>
  </si>
  <si>
    <t>Prihodi od pruženih usluga</t>
  </si>
  <si>
    <t>9221</t>
  </si>
  <si>
    <t>P0639</t>
  </si>
  <si>
    <t>Višak prihoda</t>
  </si>
  <si>
    <t>6526</t>
  </si>
  <si>
    <t>P0094</t>
  </si>
  <si>
    <t>Ostali nespomenuti prihodi</t>
  </si>
  <si>
    <t>P0640</t>
  </si>
  <si>
    <t>6331</t>
  </si>
  <si>
    <t>P0211</t>
  </si>
  <si>
    <t>Tekuće pomoći proračunu iz drugih proračuna</t>
  </si>
  <si>
    <t>6341</t>
  </si>
  <si>
    <t>P0260</t>
  </si>
  <si>
    <t>Tekuće pomoći od izvanproračunskih korisnika</t>
  </si>
  <si>
    <t>6361</t>
  </si>
  <si>
    <t>P0211-1</t>
  </si>
  <si>
    <t>Tekuće pomoći proračunskim korisnicima iz proračuna koji im nije nadležan</t>
  </si>
  <si>
    <t>P0601</t>
  </si>
  <si>
    <t>6362</t>
  </si>
  <si>
    <t>P0552</t>
  </si>
  <si>
    <t>Kapitalne pomoći proračunskim korisnicima iz proračuna koji im nije nadležan</t>
  </si>
  <si>
    <t>6381</t>
  </si>
  <si>
    <t>P0579</t>
  </si>
  <si>
    <t>Tekuće pomoći iz državnog proračuna temeljem prijenosa EU sredstava</t>
  </si>
  <si>
    <t>P0641</t>
  </si>
  <si>
    <t>6631</t>
  </si>
  <si>
    <t>P0379</t>
  </si>
  <si>
    <t>Tekuće donacije</t>
  </si>
  <si>
    <t>P0642</t>
  </si>
  <si>
    <t>7211</t>
  </si>
  <si>
    <t>P0205</t>
  </si>
  <si>
    <t>Stambeni objekti</t>
  </si>
  <si>
    <t>P0643</t>
  </si>
  <si>
    <t>Izvor 5.1.  POMOĆI - BPŽ POMOĆNICI U NASTAVI</t>
  </si>
  <si>
    <t>Izvor  5.1. POMOĆI - BPŽ ŠKOLSKA SHEMA</t>
  </si>
  <si>
    <t>Izvor  5.1. POMOĆI - BPŽ MEDNI DAN</t>
  </si>
  <si>
    <t>Izvor  5.2. DECENTRALIZIRANA  SREDSTVA</t>
  </si>
  <si>
    <t>Izvor  5.1. POMOĆI - BPŽ OSIGURANJE ŠK.PREHRANE ZA DJECU</t>
  </si>
  <si>
    <t>Financijski rashodi</t>
  </si>
  <si>
    <t xml:space="preserve">Prihodi  od prodaje proiz.i robe </t>
  </si>
  <si>
    <t>UKUPNO:</t>
  </si>
  <si>
    <t>Prihodi po posebnim propisim</t>
  </si>
  <si>
    <t>Ravnateljica:</t>
  </si>
  <si>
    <t>PROJEKCIJA 2026.</t>
  </si>
  <si>
    <t>Naknada za prijevoz</t>
  </si>
  <si>
    <t>Aktivnost A600031 Prehrana za učenike osnovnih škola</t>
  </si>
  <si>
    <t>R5000</t>
  </si>
  <si>
    <t>Projekcija 
za 2026.</t>
  </si>
  <si>
    <t>Blagica  Pečnjak, prof.</t>
  </si>
  <si>
    <t xml:space="preserve">     Ravnateljica:</t>
  </si>
  <si>
    <t>EUR</t>
  </si>
  <si>
    <t xml:space="preserve">                     Blagica  Pečnjak, prof.</t>
  </si>
  <si>
    <t>IZVRŠENJE 2023.</t>
  </si>
  <si>
    <t>PLANIRANO 2024.</t>
  </si>
  <si>
    <t xml:space="preserve">    PLAN 2025.</t>
  </si>
  <si>
    <t>PROJEKCIJA 2027.</t>
  </si>
  <si>
    <t>Doprinosi za obvez.zdrav.osiguranje</t>
  </si>
  <si>
    <t>PLAN 2025.</t>
  </si>
  <si>
    <t>MEDNI DAN</t>
  </si>
  <si>
    <t>DECENTRALIZIRANA SREDSTVA</t>
  </si>
  <si>
    <t>PREHRANA RIZIK OD SIROM.</t>
  </si>
  <si>
    <t>Izvor 1.1.  POMOĆI - BPŽ  PUN</t>
  </si>
  <si>
    <t>Izvršenje 2023.</t>
  </si>
  <si>
    <t>Plan 2024.</t>
  </si>
  <si>
    <t>Plan za 2025.</t>
  </si>
  <si>
    <t>Projekcija 
za 2027.</t>
  </si>
  <si>
    <t>FINANCIJSKI PLAN PRORAČUNSKOG KORISNIKA JEDINICE LOKALNE I PODRUČNE (REGIONALNE) SAMOUPRAVE 
ZA 2025. I PROJEKCIJA ZA 2026. I 2027. GODINU</t>
  </si>
  <si>
    <t>Naknada građanima</t>
  </si>
  <si>
    <t>R5772</t>
  </si>
  <si>
    <t>R5774</t>
  </si>
  <si>
    <t>Izvor  1.1. OPĆI PRIHODI I PRIMICI-S OSMJ. U ŠKOLU 7</t>
  </si>
  <si>
    <t>Aktivnost A600038 PUN-S OSMJ.U ŠKOLU 7</t>
  </si>
  <si>
    <t>R5776</t>
  </si>
  <si>
    <t>R5777</t>
  </si>
  <si>
    <t>R5778</t>
  </si>
  <si>
    <t>R5779</t>
  </si>
  <si>
    <t>BPŽ-PUN - S OSMJ. U ŠKOLU 7</t>
  </si>
  <si>
    <t>PUN - S OSMJ.U ŠKOLU 7</t>
  </si>
  <si>
    <t>ŠKOLSKA SHEMA VOĆA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</si>
</sst>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1A]#,##0.00;\-\ #,##0.00"/>
    <numFmt numFmtId="165" formatCode="[$-1041A]#,##0.00000;\-\ #,##0.00000"/>
    <numFmt numFmtId="166" formatCode="#,##0.00000_ ;\-#,##0.00000\ "/>
  </numFmts>
  <fonts count="3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b/>
      <i/>
      <u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charset val="238"/>
    </font>
    <font>
      <sz val="8"/>
      <color indexed="8"/>
      <name val="Arial"/>
      <charset val="238"/>
    </font>
    <font>
      <sz val="8"/>
      <name val="Arial"/>
      <family val="2"/>
      <charset val="238"/>
    </font>
    <font>
      <b/>
      <sz val="8"/>
      <name val="Arial"/>
      <charset val="238"/>
    </font>
    <font>
      <sz val="11"/>
      <name val="Calibri"/>
      <family val="2"/>
      <charset val="238"/>
      <scheme val="minor"/>
    </font>
    <font>
      <sz val="8"/>
      <name val="Arial"/>
      <charset val="238"/>
    </font>
    <font>
      <b/>
      <sz val="8"/>
      <name val="Arial"/>
      <family val="2"/>
      <charset val="238"/>
    </font>
    <font>
      <b/>
      <i/>
      <sz val="10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name val="Arial"/>
      <family val="2"/>
      <charset val="238"/>
    </font>
    <font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0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0" fontId="11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11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0" borderId="3" xfId="0" applyNumberFormat="1" applyFont="1" applyBorder="1" applyAlignment="1">
      <alignment horizontal="right" wrapText="1"/>
    </xf>
    <xf numFmtId="3" fontId="6" fillId="3" borderId="3" xfId="0" applyNumberFormat="1" applyFont="1" applyFill="1" applyBorder="1" applyAlignment="1">
      <alignment horizontal="right" wrapText="1"/>
    </xf>
    <xf numFmtId="3" fontId="6" fillId="4" borderId="1" xfId="0" quotePrefix="1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>
      <alignment horizontal="right" wrapText="1"/>
    </xf>
    <xf numFmtId="3" fontId="6" fillId="3" borderId="1" xfId="0" quotePrefix="1" applyNumberFormat="1" applyFont="1" applyFill="1" applyBorder="1" applyAlignment="1">
      <alignment horizontal="right"/>
    </xf>
    <xf numFmtId="0" fontId="17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vertical="center"/>
    </xf>
    <xf numFmtId="0" fontId="0" fillId="0" borderId="0" xfId="0" applyAlignment="1">
      <alignment horizontal="center" wrapText="1"/>
    </xf>
    <xf numFmtId="0" fontId="19" fillId="0" borderId="6" xfId="0" applyFont="1" applyBorder="1" applyAlignment="1" applyProtection="1">
      <alignment vertical="top" wrapText="1" readingOrder="1"/>
      <protection locked="0"/>
    </xf>
    <xf numFmtId="164" fontId="21" fillId="0" borderId="0" xfId="0" applyNumberFormat="1" applyFont="1" applyAlignment="1" applyProtection="1">
      <alignment vertical="top" wrapText="1" readingOrder="1"/>
      <protection locked="0"/>
    </xf>
    <xf numFmtId="0" fontId="22" fillId="0" borderId="3" xfId="0" applyFont="1" applyBorder="1"/>
    <xf numFmtId="0" fontId="22" fillId="6" borderId="3" xfId="0" applyFont="1" applyFill="1" applyBorder="1"/>
    <xf numFmtId="0" fontId="23" fillId="0" borderId="3" xfId="0" applyFont="1" applyBorder="1" applyAlignment="1" applyProtection="1">
      <alignment vertical="top" wrapText="1" readingOrder="1"/>
      <protection locked="0"/>
    </xf>
    <xf numFmtId="164" fontId="23" fillId="0" borderId="1" xfId="0" applyNumberFormat="1" applyFont="1" applyBorder="1" applyAlignment="1" applyProtection="1">
      <alignment vertical="top" wrapText="1" readingOrder="1"/>
      <protection locked="0"/>
    </xf>
    <xf numFmtId="164" fontId="23" fillId="0" borderId="3" xfId="0" applyNumberFormat="1" applyFont="1" applyBorder="1" applyAlignment="1" applyProtection="1">
      <alignment vertical="top" wrapText="1" readingOrder="1"/>
      <protection locked="0"/>
    </xf>
    <xf numFmtId="164" fontId="21" fillId="0" borderId="3" xfId="0" applyNumberFormat="1" applyFont="1" applyBorder="1" applyAlignment="1" applyProtection="1">
      <alignment vertical="top" wrapText="1" readingOrder="1"/>
      <protection locked="0"/>
    </xf>
    <xf numFmtId="165" fontId="21" fillId="5" borderId="1" xfId="0" applyNumberFormat="1" applyFont="1" applyFill="1" applyBorder="1" applyAlignment="1" applyProtection="1">
      <alignment vertical="top" wrapText="1" readingOrder="1"/>
      <protection locked="0"/>
    </xf>
    <xf numFmtId="4" fontId="20" fillId="0" borderId="1" xfId="0" applyNumberFormat="1" applyFont="1" applyBorder="1" applyAlignment="1">
      <alignment vertical="top" wrapText="1"/>
    </xf>
    <xf numFmtId="0" fontId="23" fillId="0" borderId="3" xfId="0" applyFont="1" applyBorder="1" applyAlignment="1" applyProtection="1">
      <alignment horizontal="left" wrapText="1" readingOrder="1"/>
      <protection locked="0"/>
    </xf>
    <xf numFmtId="0" fontId="20" fillId="0" borderId="3" xfId="0" applyFont="1" applyBorder="1" applyAlignment="1" applyProtection="1">
      <alignment vertical="top" wrapText="1" readingOrder="1"/>
      <protection locked="0"/>
    </xf>
    <xf numFmtId="4" fontId="24" fillId="0" borderId="1" xfId="0" applyNumberFormat="1" applyFont="1" applyBorder="1" applyAlignment="1">
      <alignment vertical="top" wrapText="1"/>
    </xf>
    <xf numFmtId="164" fontId="24" fillId="0" borderId="3" xfId="0" applyNumberFormat="1" applyFont="1" applyBorder="1" applyAlignment="1" applyProtection="1">
      <alignment vertical="top" wrapText="1" readingOrder="1"/>
      <protection locked="0"/>
    </xf>
    <xf numFmtId="164" fontId="20" fillId="0" borderId="1" xfId="0" applyNumberFormat="1" applyFont="1" applyBorder="1" applyAlignment="1" applyProtection="1">
      <alignment vertical="top" wrapText="1" readingOrder="1"/>
      <protection locked="0"/>
    </xf>
    <xf numFmtId="164" fontId="20" fillId="0" borderId="3" xfId="0" applyNumberFormat="1" applyFont="1" applyBorder="1" applyAlignment="1" applyProtection="1">
      <alignment vertical="top" wrapText="1" readingOrder="1"/>
      <protection locked="0"/>
    </xf>
    <xf numFmtId="166" fontId="24" fillId="0" borderId="3" xfId="0" applyNumberFormat="1" applyFont="1" applyBorder="1" applyAlignment="1" applyProtection="1">
      <alignment vertical="top" wrapText="1" readingOrder="1"/>
      <protection locked="0"/>
    </xf>
    <xf numFmtId="4" fontId="24" fillId="0" borderId="3" xfId="0" applyNumberFormat="1" applyFont="1" applyBorder="1" applyAlignment="1">
      <alignment vertical="top" wrapText="1"/>
    </xf>
    <xf numFmtId="0" fontId="25" fillId="2" borderId="3" xfId="0" quotePrefix="1" applyFont="1" applyFill="1" applyBorder="1" applyAlignment="1">
      <alignment horizontal="left" vertical="center"/>
    </xf>
    <xf numFmtId="0" fontId="26" fillId="0" borderId="7" xfId="0" applyFont="1" applyBorder="1" applyAlignment="1" applyProtection="1">
      <alignment horizontal="right" vertical="top" wrapText="1" readingOrder="1"/>
      <protection locked="0"/>
    </xf>
    <xf numFmtId="4" fontId="24" fillId="0" borderId="8" xfId="0" applyNumberFormat="1" applyFont="1" applyBorder="1" applyAlignment="1">
      <alignment vertical="top" wrapText="1"/>
    </xf>
    <xf numFmtId="0" fontId="24" fillId="0" borderId="7" xfId="0" applyFont="1" applyBorder="1" applyAlignment="1" applyProtection="1">
      <alignment vertical="top" wrapText="1"/>
      <protection locked="0"/>
    </xf>
    <xf numFmtId="0" fontId="27" fillId="0" borderId="7" xfId="0" applyFont="1" applyBorder="1"/>
    <xf numFmtId="0" fontId="27" fillId="0" borderId="7" xfId="0" applyFont="1" applyBorder="1" applyAlignment="1">
      <alignment wrapText="1"/>
    </xf>
    <xf numFmtId="0" fontId="26" fillId="0" borderId="6" xfId="0" applyFont="1" applyBorder="1" applyAlignment="1" applyProtection="1">
      <alignment horizontal="center" vertical="top" wrapText="1" readingOrder="1"/>
      <protection locked="0"/>
    </xf>
    <xf numFmtId="0" fontId="26" fillId="0" borderId="6" xfId="0" applyFont="1" applyBorder="1" applyAlignment="1" applyProtection="1">
      <alignment horizontal="right" vertical="top" wrapText="1" readingOrder="1"/>
      <protection locked="0"/>
    </xf>
    <xf numFmtId="0" fontId="22" fillId="0" borderId="3" xfId="0" applyFont="1" applyBorder="1"/>
    <xf numFmtId="0" fontId="0" fillId="0" borderId="0" xfId="0"/>
    <xf numFmtId="0" fontId="20" fillId="0" borderId="3" xfId="0" applyFont="1" applyBorder="1" applyAlignment="1" applyProtection="1">
      <alignment horizontal="left" vertical="top" wrapText="1" readingOrder="1"/>
      <protection locked="0"/>
    </xf>
    <xf numFmtId="0" fontId="28" fillId="0" borderId="3" xfId="0" applyFont="1" applyBorder="1" applyAlignment="1">
      <alignment wrapText="1"/>
    </xf>
    <xf numFmtId="0" fontId="28" fillId="0" borderId="3" xfId="0" applyFont="1" applyBorder="1"/>
    <xf numFmtId="0" fontId="0" fillId="0" borderId="0" xfId="0"/>
    <xf numFmtId="4" fontId="3" fillId="2" borderId="4" xfId="0" applyNumberFormat="1" applyFont="1" applyFill="1" applyBorder="1" applyAlignment="1">
      <alignment horizontal="right"/>
    </xf>
    <xf numFmtId="4" fontId="6" fillId="2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0" fontId="21" fillId="0" borderId="0" xfId="0" applyFont="1" applyAlignment="1" applyProtection="1">
      <alignment vertical="top" wrapText="1" readingOrder="1"/>
      <protection locked="0"/>
    </xf>
    <xf numFmtId="0" fontId="22" fillId="0" borderId="0" xfId="0" applyFont="1"/>
    <xf numFmtId="0" fontId="19" fillId="0" borderId="6" xfId="0" applyFont="1" applyBorder="1" applyAlignment="1" applyProtection="1">
      <alignment vertical="top" wrapText="1" readingOrder="1"/>
      <protection locked="0"/>
    </xf>
    <xf numFmtId="0" fontId="23" fillId="0" borderId="3" xfId="0" applyFont="1" applyBorder="1" applyAlignment="1" applyProtection="1">
      <alignment vertical="top" wrapText="1" readingOrder="1"/>
      <protection locked="0"/>
    </xf>
    <xf numFmtId="0" fontId="22" fillId="0" borderId="3" xfId="0" applyFont="1" applyBorder="1"/>
    <xf numFmtId="0" fontId="21" fillId="0" borderId="3" xfId="0" applyFont="1" applyBorder="1" applyAlignment="1" applyProtection="1">
      <alignment vertical="top" wrapText="1" readingOrder="1"/>
      <protection locked="0"/>
    </xf>
    <xf numFmtId="0" fontId="24" fillId="0" borderId="3" xfId="0" applyFont="1" applyBorder="1" applyAlignment="1" applyProtection="1">
      <alignment vertical="top" wrapText="1" readingOrder="1"/>
      <protection locked="0"/>
    </xf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>
      <alignment horizontal="right" wrapText="1"/>
    </xf>
    <xf numFmtId="4" fontId="6" fillId="3" borderId="1" xfId="0" quotePrefix="1" applyNumberFormat="1" applyFont="1" applyFill="1" applyBorder="1" applyAlignment="1">
      <alignment horizontal="right"/>
    </xf>
    <xf numFmtId="0" fontId="23" fillId="0" borderId="3" xfId="0" applyFont="1" applyBorder="1" applyAlignment="1" applyProtection="1">
      <alignment vertical="top" wrapText="1" readingOrder="1"/>
      <protection locked="0"/>
    </xf>
    <xf numFmtId="0" fontId="20" fillId="0" borderId="3" xfId="0" applyFont="1" applyBorder="1" applyAlignment="1" applyProtection="1">
      <alignment vertical="top" wrapText="1" readingOrder="1"/>
      <protection locked="0"/>
    </xf>
    <xf numFmtId="0" fontId="0" fillId="0" borderId="0" xfId="0"/>
    <xf numFmtId="0" fontId="29" fillId="0" borderId="3" xfId="0" applyFont="1" applyBorder="1"/>
    <xf numFmtId="164" fontId="24" fillId="0" borderId="1" xfId="0" applyNumberFormat="1" applyFont="1" applyBorder="1" applyAlignment="1" applyProtection="1">
      <alignment vertical="top" wrapText="1" readingOrder="1"/>
      <protection locked="0"/>
    </xf>
    <xf numFmtId="0" fontId="0" fillId="0" borderId="0" xfId="0"/>
    <xf numFmtId="0" fontId="23" fillId="0" borderId="3" xfId="0" applyFont="1" applyBorder="1" applyAlignment="1" applyProtection="1">
      <alignment horizontal="left" vertical="top" wrapText="1" readingOrder="1"/>
      <protection locked="0"/>
    </xf>
    <xf numFmtId="0" fontId="0" fillId="0" borderId="11" xfId="0" applyBorder="1"/>
    <xf numFmtId="0" fontId="0" fillId="0" borderId="0" xfId="0" applyBorder="1"/>
    <xf numFmtId="0" fontId="11" fillId="0" borderId="1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/>
    </xf>
    <xf numFmtId="0" fontId="11" fillId="0" borderId="1" xfId="0" quotePrefix="1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3" borderId="1" xfId="0" quotePrefix="1" applyFont="1" applyFill="1" applyBorder="1" applyAlignment="1">
      <alignment horizontal="left" vertical="center" wrapText="1"/>
    </xf>
    <xf numFmtId="0" fontId="14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23" fillId="0" borderId="3" xfId="0" applyFont="1" applyBorder="1" applyAlignment="1" applyProtection="1">
      <alignment vertical="top" wrapText="1" readingOrder="1"/>
      <protection locked="0"/>
    </xf>
    <xf numFmtId="0" fontId="22" fillId="0" borderId="3" xfId="0" applyFont="1" applyBorder="1"/>
    <xf numFmtId="0" fontId="21" fillId="0" borderId="3" xfId="0" applyFont="1" applyBorder="1" applyAlignment="1" applyProtection="1">
      <alignment vertical="top" wrapText="1" readingOrder="1"/>
      <protection locked="0"/>
    </xf>
    <xf numFmtId="0" fontId="20" fillId="0" borderId="3" xfId="0" applyFont="1" applyBorder="1" applyAlignment="1" applyProtection="1">
      <alignment vertical="top" wrapText="1" readingOrder="1"/>
      <protection locked="0"/>
    </xf>
    <xf numFmtId="0" fontId="21" fillId="5" borderId="0" xfId="0" applyFont="1" applyFill="1" applyAlignment="1" applyProtection="1">
      <alignment vertical="top" wrapText="1" readingOrder="1"/>
      <protection locked="0"/>
    </xf>
    <xf numFmtId="0" fontId="22" fillId="6" borderId="0" xfId="0" applyFont="1" applyFill="1"/>
    <xf numFmtId="0" fontId="21" fillId="0" borderId="0" xfId="0" applyFont="1" applyAlignment="1" applyProtection="1">
      <alignment vertical="top" wrapText="1" readingOrder="1"/>
      <protection locked="0"/>
    </xf>
    <xf numFmtId="0" fontId="22" fillId="0" borderId="0" xfId="0" applyFont="1"/>
    <xf numFmtId="0" fontId="18" fillId="0" borderId="0" xfId="0" applyFont="1" applyAlignment="1" applyProtection="1">
      <alignment vertical="top" wrapText="1" readingOrder="1"/>
      <protection locked="0"/>
    </xf>
    <xf numFmtId="0" fontId="0" fillId="0" borderId="0" xfId="0"/>
    <xf numFmtId="0" fontId="19" fillId="0" borderId="9" xfId="0" applyFont="1" applyBorder="1" applyAlignment="1" applyProtection="1">
      <alignment vertical="top" wrapText="1" readingOrder="1"/>
      <protection locked="0"/>
    </xf>
    <xf numFmtId="0" fontId="19" fillId="0" borderId="6" xfId="0" applyFont="1" applyBorder="1" applyAlignment="1" applyProtection="1">
      <alignment vertical="top" wrapText="1" readingOrder="1"/>
      <protection locked="0"/>
    </xf>
    <xf numFmtId="0" fontId="19" fillId="0" borderId="10" xfId="0" applyFont="1" applyBorder="1" applyAlignment="1" applyProtection="1">
      <alignment vertical="top" wrapText="1" readingOrder="1"/>
      <protection locked="0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6"/>
  <sheetViews>
    <sheetView topLeftCell="A4" workbookViewId="0">
      <selection activeCell="O14" sqref="O14"/>
    </sheetView>
  </sheetViews>
  <sheetFormatPr defaultRowHeight="15" x14ac:dyDescent="0.25"/>
  <cols>
    <col min="5" max="8" width="25.28515625" customWidth="1"/>
  </cols>
  <sheetData>
    <row r="1" spans="1:8" ht="42" customHeight="1" x14ac:dyDescent="0.25">
      <c r="A1" s="99" t="s">
        <v>291</v>
      </c>
      <c r="B1" s="99"/>
      <c r="C1" s="99"/>
      <c r="D1" s="99"/>
      <c r="E1" s="99"/>
      <c r="F1" s="99"/>
      <c r="G1" s="99"/>
      <c r="H1" s="99"/>
    </row>
    <row r="2" spans="1:8" ht="18" customHeight="1" x14ac:dyDescent="0.25">
      <c r="A2" s="5"/>
      <c r="B2" s="5"/>
      <c r="C2" s="5"/>
      <c r="D2" s="5"/>
      <c r="E2" s="5"/>
      <c r="F2" s="5"/>
      <c r="G2" s="5"/>
      <c r="H2" s="5"/>
    </row>
    <row r="3" spans="1:8" ht="15.75" x14ac:dyDescent="0.25">
      <c r="A3" s="99" t="s">
        <v>25</v>
      </c>
      <c r="B3" s="99"/>
      <c r="C3" s="99"/>
      <c r="D3" s="99"/>
      <c r="E3" s="99"/>
      <c r="F3" s="99"/>
      <c r="G3" s="101"/>
      <c r="H3" s="101"/>
    </row>
    <row r="4" spans="1:8" ht="18" x14ac:dyDescent="0.25">
      <c r="A4" s="5"/>
      <c r="B4" s="5"/>
      <c r="C4" s="5"/>
      <c r="D4" s="5"/>
      <c r="E4" s="5"/>
      <c r="F4" s="5"/>
      <c r="G4" s="6"/>
      <c r="H4" s="6"/>
    </row>
    <row r="5" spans="1:8" ht="18" customHeight="1" x14ac:dyDescent="0.25">
      <c r="A5" s="99" t="s">
        <v>27</v>
      </c>
      <c r="B5" s="100"/>
      <c r="C5" s="100"/>
      <c r="D5" s="100"/>
      <c r="E5" s="100"/>
      <c r="F5" s="100"/>
      <c r="G5" s="100"/>
      <c r="H5" s="100"/>
    </row>
    <row r="6" spans="1:8" ht="18" x14ac:dyDescent="0.25">
      <c r="A6" s="1"/>
      <c r="B6" s="2"/>
      <c r="C6" s="2"/>
      <c r="D6" s="2"/>
      <c r="E6" s="7"/>
      <c r="F6" s="8"/>
      <c r="G6" s="8"/>
      <c r="H6" s="38" t="s">
        <v>275</v>
      </c>
    </row>
    <row r="7" spans="1:8" ht="25.5" x14ac:dyDescent="0.25">
      <c r="A7" s="27"/>
      <c r="B7" s="28"/>
      <c r="C7" s="28"/>
      <c r="D7" s="29"/>
      <c r="E7" s="30"/>
      <c r="F7" s="4" t="s">
        <v>289</v>
      </c>
      <c r="G7" s="4" t="s">
        <v>272</v>
      </c>
      <c r="H7" s="4" t="s">
        <v>290</v>
      </c>
    </row>
    <row r="8" spans="1:8" x14ac:dyDescent="0.25">
      <c r="A8" s="102" t="s">
        <v>0</v>
      </c>
      <c r="B8" s="103"/>
      <c r="C8" s="103"/>
      <c r="D8" s="103"/>
      <c r="E8" s="104"/>
      <c r="F8" s="85">
        <v>2479754.37</v>
      </c>
      <c r="G8" s="85">
        <v>2479754.37</v>
      </c>
      <c r="H8" s="85">
        <v>2444940.92</v>
      </c>
    </row>
    <row r="9" spans="1:8" x14ac:dyDescent="0.25">
      <c r="A9" s="105" t="s">
        <v>1</v>
      </c>
      <c r="B9" s="98"/>
      <c r="C9" s="98"/>
      <c r="D9" s="98"/>
      <c r="E9" s="106"/>
      <c r="F9" s="85">
        <v>2479754.37</v>
      </c>
      <c r="G9" s="85">
        <v>2479754.37</v>
      </c>
      <c r="H9" s="85">
        <v>2444940.92</v>
      </c>
    </row>
    <row r="10" spans="1:8" x14ac:dyDescent="0.25">
      <c r="A10" s="107" t="s">
        <v>2</v>
      </c>
      <c r="B10" s="106"/>
      <c r="C10" s="106"/>
      <c r="D10" s="106"/>
      <c r="E10" s="106"/>
      <c r="F10" s="32"/>
      <c r="G10" s="32"/>
      <c r="H10" s="32"/>
    </row>
    <row r="11" spans="1:8" x14ac:dyDescent="0.25">
      <c r="A11" s="39" t="s">
        <v>3</v>
      </c>
      <c r="B11" s="40"/>
      <c r="C11" s="40"/>
      <c r="D11" s="40"/>
      <c r="E11" s="40"/>
      <c r="F11" s="85">
        <v>2464713.2200000002</v>
      </c>
      <c r="G11" s="85">
        <v>2479754.37</v>
      </c>
      <c r="H11" s="85">
        <v>2444940.92</v>
      </c>
    </row>
    <row r="12" spans="1:8" x14ac:dyDescent="0.25">
      <c r="A12" s="97" t="s">
        <v>4</v>
      </c>
      <c r="B12" s="98"/>
      <c r="C12" s="98"/>
      <c r="D12" s="98"/>
      <c r="E12" s="98"/>
      <c r="F12" s="85">
        <v>2464713.2200000002</v>
      </c>
      <c r="G12" s="85">
        <v>2479754.37</v>
      </c>
      <c r="H12" s="85">
        <v>2444940.92</v>
      </c>
    </row>
    <row r="13" spans="1:8" x14ac:dyDescent="0.25">
      <c r="A13" s="107" t="s">
        <v>5</v>
      </c>
      <c r="B13" s="106"/>
      <c r="C13" s="106"/>
      <c r="D13" s="106"/>
      <c r="E13" s="106"/>
      <c r="F13" s="32"/>
      <c r="G13" s="32"/>
      <c r="H13" s="33"/>
    </row>
    <row r="14" spans="1:8" x14ac:dyDescent="0.25">
      <c r="A14" s="110" t="s">
        <v>6</v>
      </c>
      <c r="B14" s="103"/>
      <c r="C14" s="103"/>
      <c r="D14" s="103"/>
      <c r="E14" s="103"/>
      <c r="F14" s="86">
        <v>15011.15</v>
      </c>
      <c r="G14" s="34">
        <v>0</v>
      </c>
      <c r="H14" s="34">
        <v>0</v>
      </c>
    </row>
    <row r="15" spans="1:8" ht="18" x14ac:dyDescent="0.25">
      <c r="A15" s="5"/>
      <c r="B15" s="9"/>
      <c r="C15" s="9"/>
      <c r="D15" s="9"/>
      <c r="E15" s="9"/>
      <c r="F15" s="3"/>
      <c r="G15" s="3"/>
      <c r="H15" s="3"/>
    </row>
    <row r="16" spans="1:8" ht="18" customHeight="1" x14ac:dyDescent="0.25">
      <c r="A16" s="99" t="s">
        <v>28</v>
      </c>
      <c r="B16" s="100"/>
      <c r="C16" s="100"/>
      <c r="D16" s="100"/>
      <c r="E16" s="100"/>
      <c r="F16" s="100"/>
      <c r="G16" s="100"/>
      <c r="H16" s="100"/>
    </row>
    <row r="17" spans="1:8" ht="18" x14ac:dyDescent="0.25">
      <c r="A17" s="5"/>
      <c r="B17" s="9"/>
      <c r="C17" s="9"/>
      <c r="D17" s="9"/>
      <c r="E17" s="9"/>
      <c r="F17" s="3"/>
      <c r="G17" s="3"/>
      <c r="H17" s="3"/>
    </row>
    <row r="18" spans="1:8" ht="25.5" x14ac:dyDescent="0.25">
      <c r="A18" s="27"/>
      <c r="B18" s="28"/>
      <c r="C18" s="28"/>
      <c r="D18" s="29"/>
      <c r="E18" s="30"/>
      <c r="F18" s="4" t="s">
        <v>289</v>
      </c>
      <c r="G18" s="4" t="s">
        <v>272</v>
      </c>
      <c r="H18" s="4" t="s">
        <v>290</v>
      </c>
    </row>
    <row r="19" spans="1:8" ht="15.75" customHeight="1" x14ac:dyDescent="0.25">
      <c r="A19" s="105" t="s">
        <v>8</v>
      </c>
      <c r="B19" s="108"/>
      <c r="C19" s="108"/>
      <c r="D19" s="108"/>
      <c r="E19" s="109"/>
      <c r="F19" s="32"/>
      <c r="G19" s="32"/>
      <c r="H19" s="32"/>
    </row>
    <row r="20" spans="1:8" x14ac:dyDescent="0.25">
      <c r="A20" s="105" t="s">
        <v>9</v>
      </c>
      <c r="B20" s="98"/>
      <c r="C20" s="98"/>
      <c r="D20" s="98"/>
      <c r="E20" s="98"/>
      <c r="F20" s="32"/>
      <c r="G20" s="32"/>
      <c r="H20" s="32"/>
    </row>
    <row r="21" spans="1:8" x14ac:dyDescent="0.25">
      <c r="A21" s="110" t="s">
        <v>10</v>
      </c>
      <c r="B21" s="103"/>
      <c r="C21" s="103"/>
      <c r="D21" s="103"/>
      <c r="E21" s="103"/>
      <c r="F21" s="31">
        <v>0</v>
      </c>
      <c r="G21" s="31">
        <v>0</v>
      </c>
      <c r="H21" s="31">
        <v>0</v>
      </c>
    </row>
    <row r="22" spans="1:8" ht="18" x14ac:dyDescent="0.25">
      <c r="A22" s="23"/>
      <c r="B22" s="9"/>
      <c r="C22" s="9"/>
      <c r="D22" s="9"/>
      <c r="E22" s="9"/>
      <c r="F22" s="3"/>
      <c r="G22" s="3"/>
      <c r="H22" s="3"/>
    </row>
    <row r="23" spans="1:8" ht="18" customHeight="1" x14ac:dyDescent="0.25">
      <c r="A23" s="99" t="s">
        <v>37</v>
      </c>
      <c r="B23" s="100"/>
      <c r="C23" s="100"/>
      <c r="D23" s="100"/>
      <c r="E23" s="100"/>
      <c r="F23" s="100"/>
      <c r="G23" s="100"/>
      <c r="H23" s="100"/>
    </row>
    <row r="24" spans="1:8" ht="18" x14ac:dyDescent="0.25">
      <c r="A24" s="23"/>
      <c r="B24" s="9"/>
      <c r="C24" s="9"/>
      <c r="D24" s="9"/>
      <c r="E24" s="9"/>
      <c r="F24" s="3"/>
      <c r="G24" s="3"/>
      <c r="H24" s="3"/>
    </row>
    <row r="25" spans="1:8" ht="25.5" x14ac:dyDescent="0.25">
      <c r="A25" s="27"/>
      <c r="B25" s="28"/>
      <c r="C25" s="28"/>
      <c r="D25" s="29"/>
      <c r="E25" s="30"/>
      <c r="F25" s="4" t="s">
        <v>289</v>
      </c>
      <c r="G25" s="4" t="s">
        <v>272</v>
      </c>
      <c r="H25" s="4" t="s">
        <v>290</v>
      </c>
    </row>
    <row r="26" spans="1:8" x14ac:dyDescent="0.25">
      <c r="A26" s="113" t="s">
        <v>29</v>
      </c>
      <c r="B26" s="114"/>
      <c r="C26" s="114"/>
      <c r="D26" s="114"/>
      <c r="E26" s="115"/>
      <c r="F26" s="35"/>
      <c r="G26" s="35"/>
      <c r="H26" s="36"/>
    </row>
    <row r="27" spans="1:8" ht="30" customHeight="1" x14ac:dyDescent="0.25">
      <c r="A27" s="116" t="s">
        <v>7</v>
      </c>
      <c r="B27" s="117"/>
      <c r="C27" s="117"/>
      <c r="D27" s="117"/>
      <c r="E27" s="118"/>
      <c r="F27" s="87">
        <v>15011.15</v>
      </c>
      <c r="G27" s="37">
        <v>0</v>
      </c>
      <c r="H27" s="34">
        <v>0</v>
      </c>
    </row>
    <row r="30" spans="1:8" x14ac:dyDescent="0.25">
      <c r="A30" s="97" t="s">
        <v>11</v>
      </c>
      <c r="B30" s="98"/>
      <c r="C30" s="98"/>
      <c r="D30" s="98"/>
      <c r="E30" s="98"/>
      <c r="F30" s="32">
        <v>0</v>
      </c>
      <c r="G30" s="32">
        <v>0</v>
      </c>
      <c r="H30" s="32">
        <v>0</v>
      </c>
    </row>
    <row r="31" spans="1:8" ht="11.25" customHeight="1" x14ac:dyDescent="0.25">
      <c r="A31" s="18"/>
      <c r="B31" s="19"/>
      <c r="C31" s="19"/>
      <c r="D31" s="19"/>
      <c r="E31" s="19"/>
      <c r="F31" s="20"/>
      <c r="G31" s="20"/>
      <c r="H31" s="20"/>
    </row>
    <row r="32" spans="1:8" ht="29.25" customHeight="1" x14ac:dyDescent="0.25">
      <c r="A32" s="111" t="s">
        <v>38</v>
      </c>
      <c r="B32" s="112"/>
      <c r="C32" s="112"/>
      <c r="D32" s="112"/>
      <c r="E32" s="112"/>
      <c r="F32" s="112"/>
      <c r="G32" s="112"/>
      <c r="H32" s="112"/>
    </row>
    <row r="33" spans="1:8" ht="8.25" customHeight="1" x14ac:dyDescent="0.25"/>
    <row r="34" spans="1:8" x14ac:dyDescent="0.25">
      <c r="A34" s="111" t="s">
        <v>30</v>
      </c>
      <c r="B34" s="112"/>
      <c r="C34" s="112"/>
      <c r="D34" s="112"/>
      <c r="E34" s="112"/>
      <c r="F34" s="112"/>
      <c r="G34" s="112"/>
      <c r="H34" s="112"/>
    </row>
    <row r="35" spans="1:8" ht="8.25" customHeight="1" x14ac:dyDescent="0.25"/>
    <row r="36" spans="1:8" ht="29.25" customHeight="1" x14ac:dyDescent="0.25">
      <c r="A36" s="111" t="s">
        <v>31</v>
      </c>
      <c r="B36" s="112"/>
      <c r="C36" s="112"/>
      <c r="D36" s="112"/>
      <c r="E36" s="112"/>
      <c r="F36" s="112"/>
      <c r="G36" s="112"/>
      <c r="H36" s="112"/>
    </row>
  </sheetData>
  <mergeCells count="20">
    <mergeCell ref="A36:H36"/>
    <mergeCell ref="A23:H23"/>
    <mergeCell ref="A32:H32"/>
    <mergeCell ref="A30:E30"/>
    <mergeCell ref="A34:H34"/>
    <mergeCell ref="A26:E26"/>
    <mergeCell ref="A27:E27"/>
    <mergeCell ref="A19:E19"/>
    <mergeCell ref="A20:E20"/>
    <mergeCell ref="A21:E21"/>
    <mergeCell ref="A13:E13"/>
    <mergeCell ref="A14:E14"/>
    <mergeCell ref="A12:E12"/>
    <mergeCell ref="A5:H5"/>
    <mergeCell ref="A16:H16"/>
    <mergeCell ref="A1:H1"/>
    <mergeCell ref="A3:H3"/>
    <mergeCell ref="A8:E8"/>
    <mergeCell ref="A9:E9"/>
    <mergeCell ref="A10:E10"/>
  </mergeCells>
  <pageMargins left="0.7" right="0.7" top="0.75" bottom="0.75" header="0.3" footer="0.3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2"/>
  <sheetViews>
    <sheetView topLeftCell="A4" workbookViewId="0">
      <selection activeCell="I27" sqref="I27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9" width="25.28515625" customWidth="1"/>
  </cols>
  <sheetData>
    <row r="1" spans="1:9" ht="42" customHeight="1" x14ac:dyDescent="0.25">
      <c r="A1" s="99" t="s">
        <v>291</v>
      </c>
      <c r="B1" s="99"/>
      <c r="C1" s="99"/>
      <c r="D1" s="99"/>
      <c r="E1" s="99"/>
      <c r="F1" s="99"/>
      <c r="G1" s="99"/>
      <c r="H1" s="99"/>
      <c r="I1" s="99"/>
    </row>
    <row r="2" spans="1:9" ht="18" customHeight="1" x14ac:dyDescent="0.25">
      <c r="A2" s="5"/>
      <c r="B2" s="5"/>
      <c r="C2" s="5"/>
      <c r="D2" s="5"/>
      <c r="E2" s="5"/>
      <c r="F2" s="5"/>
      <c r="G2" s="5"/>
      <c r="H2" s="5"/>
      <c r="I2" s="5"/>
    </row>
    <row r="3" spans="1:9" ht="15.75" x14ac:dyDescent="0.25">
      <c r="A3" s="99" t="s">
        <v>25</v>
      </c>
      <c r="B3" s="99"/>
      <c r="C3" s="99"/>
      <c r="D3" s="99"/>
      <c r="E3" s="99"/>
      <c r="F3" s="99"/>
      <c r="G3" s="99"/>
      <c r="H3" s="101"/>
      <c r="I3" s="101"/>
    </row>
    <row r="4" spans="1:9" ht="18" x14ac:dyDescent="0.25">
      <c r="A4" s="5"/>
      <c r="B4" s="5"/>
      <c r="C4" s="5"/>
      <c r="D4" s="5"/>
      <c r="E4" s="5"/>
      <c r="F4" s="5"/>
      <c r="G4" s="5"/>
      <c r="H4" s="6"/>
      <c r="I4" s="6"/>
    </row>
    <row r="5" spans="1:9" ht="18" customHeight="1" x14ac:dyDescent="0.25">
      <c r="A5" s="99" t="s">
        <v>13</v>
      </c>
      <c r="B5" s="100"/>
      <c r="C5" s="100"/>
      <c r="D5" s="100"/>
      <c r="E5" s="100"/>
      <c r="F5" s="100"/>
      <c r="G5" s="100"/>
      <c r="H5" s="100"/>
      <c r="I5" s="100"/>
    </row>
    <row r="6" spans="1:9" ht="18" x14ac:dyDescent="0.25">
      <c r="A6" s="5"/>
      <c r="B6" s="5"/>
      <c r="C6" s="5"/>
      <c r="D6" s="5"/>
      <c r="E6" s="5"/>
      <c r="F6" s="5"/>
      <c r="G6" s="5"/>
      <c r="H6" s="6"/>
      <c r="I6" s="6"/>
    </row>
    <row r="7" spans="1:9" ht="15.75" x14ac:dyDescent="0.25">
      <c r="A7" s="99" t="s">
        <v>1</v>
      </c>
      <c r="B7" s="119"/>
      <c r="C7" s="119"/>
      <c r="D7" s="119"/>
      <c r="E7" s="119"/>
      <c r="F7" s="119"/>
      <c r="G7" s="119"/>
      <c r="H7" s="119"/>
      <c r="I7" s="119"/>
    </row>
    <row r="8" spans="1:9" ht="18" x14ac:dyDescent="0.25">
      <c r="A8" s="5"/>
      <c r="B8" s="5"/>
      <c r="C8" s="5"/>
      <c r="D8" s="5"/>
      <c r="E8" s="5"/>
      <c r="F8" s="5"/>
      <c r="G8" s="5"/>
      <c r="H8" s="6"/>
      <c r="I8" s="6"/>
    </row>
    <row r="9" spans="1:9" ht="25.5" x14ac:dyDescent="0.25">
      <c r="A9" s="22" t="s">
        <v>14</v>
      </c>
      <c r="B9" s="21" t="s">
        <v>15</v>
      </c>
      <c r="C9" s="21" t="s">
        <v>16</v>
      </c>
      <c r="D9" s="21" t="s">
        <v>12</v>
      </c>
      <c r="E9" s="21" t="s">
        <v>287</v>
      </c>
      <c r="F9" s="22" t="s">
        <v>288</v>
      </c>
      <c r="G9" s="22" t="s">
        <v>289</v>
      </c>
      <c r="H9" s="22" t="s">
        <v>272</v>
      </c>
      <c r="I9" s="22" t="s">
        <v>290</v>
      </c>
    </row>
    <row r="10" spans="1:9" ht="15.75" customHeight="1" x14ac:dyDescent="0.25">
      <c r="A10" s="12">
        <v>6</v>
      </c>
      <c r="B10" s="12"/>
      <c r="C10" s="12"/>
      <c r="D10" s="12" t="s">
        <v>17</v>
      </c>
      <c r="E10" s="75">
        <f>SUM(E11:E15)</f>
        <v>1621196.0599999998</v>
      </c>
      <c r="F10" s="75">
        <f t="shared" ref="F10:I10" si="0">SUM(F11:F15)</f>
        <v>1770104.24</v>
      </c>
      <c r="G10" s="75">
        <f t="shared" si="0"/>
        <v>2479754.37</v>
      </c>
      <c r="H10" s="75">
        <f t="shared" si="0"/>
        <v>2479754.37</v>
      </c>
      <c r="I10" s="75">
        <f t="shared" si="0"/>
        <v>2444940.92</v>
      </c>
    </row>
    <row r="11" spans="1:9" ht="34.5" customHeight="1" x14ac:dyDescent="0.25">
      <c r="A11" s="12"/>
      <c r="B11" s="16">
        <v>63</v>
      </c>
      <c r="C11" s="16"/>
      <c r="D11" s="16" t="s">
        <v>33</v>
      </c>
      <c r="E11" s="74">
        <v>1494770.77</v>
      </c>
      <c r="F11" s="74">
        <v>1583211.98</v>
      </c>
      <c r="G11" s="74">
        <v>2278571.12</v>
      </c>
      <c r="H11" s="74">
        <v>2278571.12</v>
      </c>
      <c r="I11" s="74">
        <v>2278571.12</v>
      </c>
    </row>
    <row r="12" spans="1:9" ht="23.25" customHeight="1" x14ac:dyDescent="0.25">
      <c r="A12" s="13"/>
      <c r="B12" s="13">
        <v>65</v>
      </c>
      <c r="C12" s="14"/>
      <c r="D12" s="14" t="s">
        <v>266</v>
      </c>
      <c r="E12" s="74">
        <v>3589.01</v>
      </c>
      <c r="F12" s="74">
        <v>53309.06</v>
      </c>
      <c r="G12" s="74">
        <v>2732.26</v>
      </c>
      <c r="H12" s="74">
        <v>2732.26</v>
      </c>
      <c r="I12" s="74">
        <v>2732.26</v>
      </c>
    </row>
    <row r="13" spans="1:9" ht="25.5" customHeight="1" x14ac:dyDescent="0.25">
      <c r="A13" s="13"/>
      <c r="B13" s="13">
        <v>66</v>
      </c>
      <c r="C13" s="14"/>
      <c r="D13" s="17" t="s">
        <v>264</v>
      </c>
      <c r="E13" s="74">
        <v>4707.13</v>
      </c>
      <c r="F13" s="74">
        <v>5643.24</v>
      </c>
      <c r="G13" s="74">
        <v>10801.66</v>
      </c>
      <c r="H13" s="74">
        <v>10801.66</v>
      </c>
      <c r="I13" s="74">
        <v>10801.66</v>
      </c>
    </row>
    <row r="14" spans="1:9" ht="30" customHeight="1" x14ac:dyDescent="0.25">
      <c r="A14" s="13"/>
      <c r="B14" s="13">
        <v>67</v>
      </c>
      <c r="C14" s="14"/>
      <c r="D14" s="16" t="s">
        <v>34</v>
      </c>
      <c r="E14" s="74">
        <v>118129.15</v>
      </c>
      <c r="F14" s="76">
        <v>127939.96</v>
      </c>
      <c r="G14" s="76">
        <v>187649.33</v>
      </c>
      <c r="H14" s="76">
        <v>187649.33</v>
      </c>
      <c r="I14" s="76">
        <v>152835.88</v>
      </c>
    </row>
    <row r="15" spans="1:9" ht="25.5" x14ac:dyDescent="0.25">
      <c r="A15" s="13"/>
      <c r="B15" s="13"/>
      <c r="C15" s="14"/>
      <c r="D15" s="17" t="s">
        <v>35</v>
      </c>
      <c r="E15" s="10"/>
      <c r="F15" s="11"/>
      <c r="G15" s="11"/>
      <c r="H15" s="11"/>
      <c r="I15" s="11"/>
    </row>
    <row r="16" spans="1:9" ht="25.5" x14ac:dyDescent="0.25">
      <c r="A16" s="15">
        <v>7</v>
      </c>
      <c r="B16" s="15"/>
      <c r="C16" s="15"/>
      <c r="D16" s="24" t="s">
        <v>19</v>
      </c>
      <c r="E16" s="75">
        <f>E17</f>
        <v>0</v>
      </c>
      <c r="F16" s="75">
        <f t="shared" ref="F16:I16" si="1">F17</f>
        <v>291.99</v>
      </c>
      <c r="G16" s="75">
        <f t="shared" si="1"/>
        <v>0</v>
      </c>
      <c r="H16" s="75">
        <f t="shared" si="1"/>
        <v>0</v>
      </c>
      <c r="I16" s="75">
        <f t="shared" si="1"/>
        <v>0</v>
      </c>
    </row>
    <row r="17" spans="1:9" ht="37.5" customHeight="1" x14ac:dyDescent="0.25">
      <c r="A17" s="16"/>
      <c r="B17" s="16">
        <v>72</v>
      </c>
      <c r="C17" s="16"/>
      <c r="D17" s="25" t="s">
        <v>32</v>
      </c>
      <c r="E17" s="74">
        <v>0</v>
      </c>
      <c r="F17" s="74">
        <v>291.99</v>
      </c>
      <c r="G17" s="74">
        <v>0</v>
      </c>
      <c r="H17" s="74">
        <v>0</v>
      </c>
      <c r="I17" s="74">
        <v>0</v>
      </c>
    </row>
    <row r="18" spans="1:9" ht="23.25" customHeight="1" x14ac:dyDescent="0.25">
      <c r="A18" s="16"/>
      <c r="B18" s="16"/>
      <c r="C18" s="14"/>
      <c r="D18" s="60" t="s">
        <v>265</v>
      </c>
      <c r="E18" s="75">
        <f>E10+E16</f>
        <v>1621196.0599999998</v>
      </c>
      <c r="F18" s="75">
        <f t="shared" ref="F18:I18" si="2">F10+F16</f>
        <v>1770396.23</v>
      </c>
      <c r="G18" s="75">
        <f t="shared" si="2"/>
        <v>2479754.37</v>
      </c>
      <c r="H18" s="75">
        <f t="shared" si="2"/>
        <v>2479754.37</v>
      </c>
      <c r="I18" s="75">
        <f t="shared" si="2"/>
        <v>2444940.92</v>
      </c>
    </row>
    <row r="20" spans="1:9" ht="15.75" x14ac:dyDescent="0.25">
      <c r="A20" s="99" t="s">
        <v>20</v>
      </c>
      <c r="B20" s="119"/>
      <c r="C20" s="119"/>
      <c r="D20" s="119"/>
      <c r="E20" s="119"/>
      <c r="F20" s="119"/>
      <c r="G20" s="119"/>
      <c r="H20" s="119"/>
      <c r="I20" s="119"/>
    </row>
    <row r="21" spans="1:9" ht="18" x14ac:dyDescent="0.25">
      <c r="A21" s="5"/>
      <c r="B21" s="5"/>
      <c r="C21" s="5"/>
      <c r="D21" s="5"/>
      <c r="E21" s="5"/>
      <c r="F21" s="5"/>
      <c r="G21" s="5"/>
      <c r="H21" s="6"/>
      <c r="I21" s="6"/>
    </row>
    <row r="22" spans="1:9" ht="25.5" x14ac:dyDescent="0.25">
      <c r="A22" s="22" t="s">
        <v>14</v>
      </c>
      <c r="B22" s="21" t="s">
        <v>15</v>
      </c>
      <c r="C22" s="21" t="s">
        <v>16</v>
      </c>
      <c r="D22" s="21" t="s">
        <v>21</v>
      </c>
      <c r="E22" s="21" t="s">
        <v>287</v>
      </c>
      <c r="F22" s="22" t="s">
        <v>288</v>
      </c>
      <c r="G22" s="22" t="s">
        <v>289</v>
      </c>
      <c r="H22" s="22" t="s">
        <v>272</v>
      </c>
      <c r="I22" s="22" t="s">
        <v>290</v>
      </c>
    </row>
    <row r="23" spans="1:9" ht="15.75" customHeight="1" x14ac:dyDescent="0.25">
      <c r="A23" s="12">
        <v>3</v>
      </c>
      <c r="B23" s="12"/>
      <c r="C23" s="12"/>
      <c r="D23" s="12" t="s">
        <v>22</v>
      </c>
      <c r="E23" s="75">
        <f>SUM(E24:E29)</f>
        <v>1597076.1500000001</v>
      </c>
      <c r="F23" s="75">
        <f>SUM(F24:F29)</f>
        <v>1743420.2500000002</v>
      </c>
      <c r="G23" s="75">
        <f>SUM(G24:G29)</f>
        <v>2442906.7500000005</v>
      </c>
      <c r="H23" s="75">
        <f>SUM(H24:H29)</f>
        <v>2442906.7500000005</v>
      </c>
      <c r="I23" s="75">
        <f>SUM(I24:I29)</f>
        <v>2408093.3000000003</v>
      </c>
    </row>
    <row r="24" spans="1:9" ht="15.75" customHeight="1" x14ac:dyDescent="0.25">
      <c r="A24" s="12"/>
      <c r="B24" s="16">
        <v>31</v>
      </c>
      <c r="C24" s="16"/>
      <c r="D24" s="16" t="s">
        <v>23</v>
      </c>
      <c r="E24" s="74">
        <v>1386119.46</v>
      </c>
      <c r="F24" s="74">
        <v>1466203.61</v>
      </c>
      <c r="G24" s="74">
        <v>2095217.51</v>
      </c>
      <c r="H24" s="74">
        <v>2095217.51</v>
      </c>
      <c r="I24" s="74">
        <v>2095217.51</v>
      </c>
    </row>
    <row r="25" spans="1:9" x14ac:dyDescent="0.25">
      <c r="A25" s="13"/>
      <c r="B25" s="13"/>
      <c r="C25" s="14">
        <v>11</v>
      </c>
      <c r="D25" s="14" t="s">
        <v>18</v>
      </c>
      <c r="E25" s="74"/>
      <c r="F25" s="11"/>
      <c r="G25" s="74"/>
      <c r="H25" s="74"/>
      <c r="I25" s="74"/>
    </row>
    <row r="26" spans="1:9" x14ac:dyDescent="0.25">
      <c r="A26" s="13"/>
      <c r="B26" s="13">
        <v>32</v>
      </c>
      <c r="C26" s="14"/>
      <c r="D26" s="13" t="s">
        <v>26</v>
      </c>
      <c r="E26" s="74">
        <v>193418.32</v>
      </c>
      <c r="F26" s="74">
        <v>261285.28</v>
      </c>
      <c r="G26" s="74">
        <v>324548.94</v>
      </c>
      <c r="H26" s="74">
        <v>324548.94</v>
      </c>
      <c r="I26" s="74">
        <v>289735.49</v>
      </c>
    </row>
    <row r="27" spans="1:9" x14ac:dyDescent="0.25">
      <c r="A27" s="13"/>
      <c r="B27" s="13"/>
      <c r="C27" s="14">
        <v>11</v>
      </c>
      <c r="D27" s="14" t="s">
        <v>18</v>
      </c>
      <c r="E27" s="10"/>
      <c r="F27" s="11"/>
      <c r="G27" s="11"/>
      <c r="H27" s="11"/>
      <c r="I27" s="11"/>
    </row>
    <row r="28" spans="1:9" x14ac:dyDescent="0.25">
      <c r="A28" s="13"/>
      <c r="B28" s="26">
        <v>34</v>
      </c>
      <c r="C28" s="14"/>
      <c r="D28" s="14" t="s">
        <v>263</v>
      </c>
      <c r="E28" s="74">
        <v>124.53</v>
      </c>
      <c r="F28" s="76">
        <v>4.62</v>
      </c>
      <c r="G28" s="76">
        <v>4.62</v>
      </c>
      <c r="H28" s="76">
        <v>4.62</v>
      </c>
      <c r="I28" s="76">
        <v>4.62</v>
      </c>
    </row>
    <row r="29" spans="1:9" s="93" customFormat="1" x14ac:dyDescent="0.25">
      <c r="A29" s="13"/>
      <c r="B29" s="26">
        <v>37</v>
      </c>
      <c r="C29" s="14"/>
      <c r="D29" s="14" t="s">
        <v>292</v>
      </c>
      <c r="E29" s="74">
        <v>17413.84</v>
      </c>
      <c r="F29" s="76">
        <v>15926.74</v>
      </c>
      <c r="G29" s="76">
        <v>23135.68</v>
      </c>
      <c r="H29" s="76">
        <v>23135.68</v>
      </c>
      <c r="I29" s="76">
        <v>23135.68</v>
      </c>
    </row>
    <row r="30" spans="1:9" ht="25.5" x14ac:dyDescent="0.25">
      <c r="A30" s="15">
        <v>4</v>
      </c>
      <c r="B30" s="15"/>
      <c r="C30" s="15"/>
      <c r="D30" s="24" t="s">
        <v>24</v>
      </c>
      <c r="E30" s="10"/>
      <c r="F30" s="11"/>
      <c r="G30" s="11"/>
      <c r="H30" s="11"/>
      <c r="I30" s="11"/>
    </row>
    <row r="31" spans="1:9" ht="38.25" x14ac:dyDescent="0.25">
      <c r="A31" s="16"/>
      <c r="B31" s="16">
        <v>42</v>
      </c>
      <c r="C31" s="16"/>
      <c r="D31" s="25" t="s">
        <v>36</v>
      </c>
      <c r="E31" s="75">
        <v>29688.85</v>
      </c>
      <c r="F31" s="77">
        <v>26975.98</v>
      </c>
      <c r="G31" s="77">
        <v>36847.620000000003</v>
      </c>
      <c r="H31" s="77">
        <v>36847.620000000003</v>
      </c>
      <c r="I31" s="77">
        <v>36847.620000000003</v>
      </c>
    </row>
    <row r="32" spans="1:9" ht="21.75" customHeight="1" x14ac:dyDescent="0.25">
      <c r="A32" s="16"/>
      <c r="B32" s="16"/>
      <c r="C32" s="14"/>
      <c r="D32" s="60" t="s">
        <v>265</v>
      </c>
      <c r="E32" s="75">
        <f>E23+E31</f>
        <v>1626765.0000000002</v>
      </c>
      <c r="F32" s="75">
        <f t="shared" ref="F32:I32" si="3">F23+F31</f>
        <v>1770396.2300000002</v>
      </c>
      <c r="G32" s="75">
        <f t="shared" si="3"/>
        <v>2479754.3700000006</v>
      </c>
      <c r="H32" s="75">
        <f t="shared" si="3"/>
        <v>2479754.3700000006</v>
      </c>
      <c r="I32" s="75">
        <f t="shared" si="3"/>
        <v>2444940.9200000004</v>
      </c>
    </row>
  </sheetData>
  <mergeCells count="5">
    <mergeCell ref="A7:I7"/>
    <mergeCell ref="A20:I20"/>
    <mergeCell ref="A1:I1"/>
    <mergeCell ref="A3:I3"/>
    <mergeCell ref="A5:I5"/>
  </mergeCells>
  <pageMargins left="0.7" right="0.7" top="0.75" bottom="0.75" header="0.3" footer="0.3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N134"/>
  <sheetViews>
    <sheetView topLeftCell="A106" workbookViewId="0">
      <selection activeCell="N138" sqref="N138"/>
    </sheetView>
  </sheetViews>
  <sheetFormatPr defaultRowHeight="15" x14ac:dyDescent="0.25"/>
  <cols>
    <col min="1" max="1" width="1.28515625" customWidth="1"/>
    <col min="2" max="2" width="6.7109375" customWidth="1"/>
    <col min="3" max="3" width="8" customWidth="1"/>
    <col min="4" max="4" width="17.42578125" customWidth="1"/>
    <col min="5" max="5" width="6.7109375" customWidth="1"/>
    <col min="6" max="6" width="5.5703125" customWidth="1"/>
    <col min="7" max="7" width="2.42578125" hidden="1" customWidth="1"/>
    <col min="8" max="8" width="11" customWidth="1"/>
    <col min="9" max="9" width="11.42578125" customWidth="1"/>
    <col min="10" max="10" width="12.140625" customWidth="1"/>
    <col min="11" max="11" width="12.85546875" customWidth="1"/>
    <col min="12" max="12" width="13.7109375" customWidth="1"/>
    <col min="257" max="257" width="1.28515625" customWidth="1"/>
    <col min="258" max="258" width="6.7109375" customWidth="1"/>
    <col min="259" max="259" width="8" customWidth="1"/>
    <col min="260" max="260" width="17.42578125" customWidth="1"/>
    <col min="261" max="261" width="6.7109375" customWidth="1"/>
    <col min="262" max="262" width="14.7109375" customWidth="1"/>
    <col min="263" max="263" width="5.140625" customWidth="1"/>
    <col min="264" max="264" width="12.7109375" customWidth="1"/>
    <col min="265" max="265" width="30.28515625" customWidth="1"/>
    <col min="266" max="266" width="30.42578125" customWidth="1"/>
    <col min="267" max="267" width="24" customWidth="1"/>
    <col min="268" max="268" width="25" customWidth="1"/>
    <col min="513" max="513" width="1.28515625" customWidth="1"/>
    <col min="514" max="514" width="6.7109375" customWidth="1"/>
    <col min="515" max="515" width="8" customWidth="1"/>
    <col min="516" max="516" width="17.42578125" customWidth="1"/>
    <col min="517" max="517" width="6.7109375" customWidth="1"/>
    <col min="518" max="518" width="14.7109375" customWidth="1"/>
    <col min="519" max="519" width="5.140625" customWidth="1"/>
    <col min="520" max="520" width="12.7109375" customWidth="1"/>
    <col min="521" max="521" width="30.28515625" customWidth="1"/>
    <col min="522" max="522" width="30.42578125" customWidth="1"/>
    <col min="523" max="523" width="24" customWidth="1"/>
    <col min="524" max="524" width="25" customWidth="1"/>
    <col min="769" max="769" width="1.28515625" customWidth="1"/>
    <col min="770" max="770" width="6.7109375" customWidth="1"/>
    <col min="771" max="771" width="8" customWidth="1"/>
    <col min="772" max="772" width="17.42578125" customWidth="1"/>
    <col min="773" max="773" width="6.7109375" customWidth="1"/>
    <col min="774" max="774" width="14.7109375" customWidth="1"/>
    <col min="775" max="775" width="5.140625" customWidth="1"/>
    <col min="776" max="776" width="12.7109375" customWidth="1"/>
    <col min="777" max="777" width="30.28515625" customWidth="1"/>
    <col min="778" max="778" width="30.42578125" customWidth="1"/>
    <col min="779" max="779" width="24" customWidth="1"/>
    <col min="780" max="780" width="25" customWidth="1"/>
    <col min="1025" max="1025" width="1.28515625" customWidth="1"/>
    <col min="1026" max="1026" width="6.7109375" customWidth="1"/>
    <col min="1027" max="1027" width="8" customWidth="1"/>
    <col min="1028" max="1028" width="17.42578125" customWidth="1"/>
    <col min="1029" max="1029" width="6.7109375" customWidth="1"/>
    <col min="1030" max="1030" width="14.7109375" customWidth="1"/>
    <col min="1031" max="1031" width="5.140625" customWidth="1"/>
    <col min="1032" max="1032" width="12.7109375" customWidth="1"/>
    <col min="1033" max="1033" width="30.28515625" customWidth="1"/>
    <col min="1034" max="1034" width="30.42578125" customWidth="1"/>
    <col min="1035" max="1035" width="24" customWidth="1"/>
    <col min="1036" max="1036" width="25" customWidth="1"/>
    <col min="1281" max="1281" width="1.28515625" customWidth="1"/>
    <col min="1282" max="1282" width="6.7109375" customWidth="1"/>
    <col min="1283" max="1283" width="8" customWidth="1"/>
    <col min="1284" max="1284" width="17.42578125" customWidth="1"/>
    <col min="1285" max="1285" width="6.7109375" customWidth="1"/>
    <col min="1286" max="1286" width="14.7109375" customWidth="1"/>
    <col min="1287" max="1287" width="5.140625" customWidth="1"/>
    <col min="1288" max="1288" width="12.7109375" customWidth="1"/>
    <col min="1289" max="1289" width="30.28515625" customWidth="1"/>
    <col min="1290" max="1290" width="30.42578125" customWidth="1"/>
    <col min="1291" max="1291" width="24" customWidth="1"/>
    <col min="1292" max="1292" width="25" customWidth="1"/>
    <col min="1537" max="1537" width="1.28515625" customWidth="1"/>
    <col min="1538" max="1538" width="6.7109375" customWidth="1"/>
    <col min="1539" max="1539" width="8" customWidth="1"/>
    <col min="1540" max="1540" width="17.42578125" customWidth="1"/>
    <col min="1541" max="1541" width="6.7109375" customWidth="1"/>
    <col min="1542" max="1542" width="14.7109375" customWidth="1"/>
    <col min="1543" max="1543" width="5.140625" customWidth="1"/>
    <col min="1544" max="1544" width="12.7109375" customWidth="1"/>
    <col min="1545" max="1545" width="30.28515625" customWidth="1"/>
    <col min="1546" max="1546" width="30.42578125" customWidth="1"/>
    <col min="1547" max="1547" width="24" customWidth="1"/>
    <col min="1548" max="1548" width="25" customWidth="1"/>
    <col min="1793" max="1793" width="1.28515625" customWidth="1"/>
    <col min="1794" max="1794" width="6.7109375" customWidth="1"/>
    <col min="1795" max="1795" width="8" customWidth="1"/>
    <col min="1796" max="1796" width="17.42578125" customWidth="1"/>
    <col min="1797" max="1797" width="6.7109375" customWidth="1"/>
    <col min="1798" max="1798" width="14.7109375" customWidth="1"/>
    <col min="1799" max="1799" width="5.140625" customWidth="1"/>
    <col min="1800" max="1800" width="12.7109375" customWidth="1"/>
    <col min="1801" max="1801" width="30.28515625" customWidth="1"/>
    <col min="1802" max="1802" width="30.42578125" customWidth="1"/>
    <col min="1803" max="1803" width="24" customWidth="1"/>
    <col min="1804" max="1804" width="25" customWidth="1"/>
    <col min="2049" max="2049" width="1.28515625" customWidth="1"/>
    <col min="2050" max="2050" width="6.7109375" customWidth="1"/>
    <col min="2051" max="2051" width="8" customWidth="1"/>
    <col min="2052" max="2052" width="17.42578125" customWidth="1"/>
    <col min="2053" max="2053" width="6.7109375" customWidth="1"/>
    <col min="2054" max="2054" width="14.7109375" customWidth="1"/>
    <col min="2055" max="2055" width="5.140625" customWidth="1"/>
    <col min="2056" max="2056" width="12.7109375" customWidth="1"/>
    <col min="2057" max="2057" width="30.28515625" customWidth="1"/>
    <col min="2058" max="2058" width="30.42578125" customWidth="1"/>
    <col min="2059" max="2059" width="24" customWidth="1"/>
    <col min="2060" max="2060" width="25" customWidth="1"/>
    <col min="2305" max="2305" width="1.28515625" customWidth="1"/>
    <col min="2306" max="2306" width="6.7109375" customWidth="1"/>
    <col min="2307" max="2307" width="8" customWidth="1"/>
    <col min="2308" max="2308" width="17.42578125" customWidth="1"/>
    <col min="2309" max="2309" width="6.7109375" customWidth="1"/>
    <col min="2310" max="2310" width="14.7109375" customWidth="1"/>
    <col min="2311" max="2311" width="5.140625" customWidth="1"/>
    <col min="2312" max="2312" width="12.7109375" customWidth="1"/>
    <col min="2313" max="2313" width="30.28515625" customWidth="1"/>
    <col min="2314" max="2314" width="30.42578125" customWidth="1"/>
    <col min="2315" max="2315" width="24" customWidth="1"/>
    <col min="2316" max="2316" width="25" customWidth="1"/>
    <col min="2561" max="2561" width="1.28515625" customWidth="1"/>
    <col min="2562" max="2562" width="6.7109375" customWidth="1"/>
    <col min="2563" max="2563" width="8" customWidth="1"/>
    <col min="2564" max="2564" width="17.42578125" customWidth="1"/>
    <col min="2565" max="2565" width="6.7109375" customWidth="1"/>
    <col min="2566" max="2566" width="14.7109375" customWidth="1"/>
    <col min="2567" max="2567" width="5.140625" customWidth="1"/>
    <col min="2568" max="2568" width="12.7109375" customWidth="1"/>
    <col min="2569" max="2569" width="30.28515625" customWidth="1"/>
    <col min="2570" max="2570" width="30.42578125" customWidth="1"/>
    <col min="2571" max="2571" width="24" customWidth="1"/>
    <col min="2572" max="2572" width="25" customWidth="1"/>
    <col min="2817" max="2817" width="1.28515625" customWidth="1"/>
    <col min="2818" max="2818" width="6.7109375" customWidth="1"/>
    <col min="2819" max="2819" width="8" customWidth="1"/>
    <col min="2820" max="2820" width="17.42578125" customWidth="1"/>
    <col min="2821" max="2821" width="6.7109375" customWidth="1"/>
    <col min="2822" max="2822" width="14.7109375" customWidth="1"/>
    <col min="2823" max="2823" width="5.140625" customWidth="1"/>
    <col min="2824" max="2824" width="12.7109375" customWidth="1"/>
    <col min="2825" max="2825" width="30.28515625" customWidth="1"/>
    <col min="2826" max="2826" width="30.42578125" customWidth="1"/>
    <col min="2827" max="2827" width="24" customWidth="1"/>
    <col min="2828" max="2828" width="25" customWidth="1"/>
    <col min="3073" max="3073" width="1.28515625" customWidth="1"/>
    <col min="3074" max="3074" width="6.7109375" customWidth="1"/>
    <col min="3075" max="3075" width="8" customWidth="1"/>
    <col min="3076" max="3076" width="17.42578125" customWidth="1"/>
    <col min="3077" max="3077" width="6.7109375" customWidth="1"/>
    <col min="3078" max="3078" width="14.7109375" customWidth="1"/>
    <col min="3079" max="3079" width="5.140625" customWidth="1"/>
    <col min="3080" max="3080" width="12.7109375" customWidth="1"/>
    <col min="3081" max="3081" width="30.28515625" customWidth="1"/>
    <col min="3082" max="3082" width="30.42578125" customWidth="1"/>
    <col min="3083" max="3083" width="24" customWidth="1"/>
    <col min="3084" max="3084" width="25" customWidth="1"/>
    <col min="3329" max="3329" width="1.28515625" customWidth="1"/>
    <col min="3330" max="3330" width="6.7109375" customWidth="1"/>
    <col min="3331" max="3331" width="8" customWidth="1"/>
    <col min="3332" max="3332" width="17.42578125" customWidth="1"/>
    <col min="3333" max="3333" width="6.7109375" customWidth="1"/>
    <col min="3334" max="3334" width="14.7109375" customWidth="1"/>
    <col min="3335" max="3335" width="5.140625" customWidth="1"/>
    <col min="3336" max="3336" width="12.7109375" customWidth="1"/>
    <col min="3337" max="3337" width="30.28515625" customWidth="1"/>
    <col min="3338" max="3338" width="30.42578125" customWidth="1"/>
    <col min="3339" max="3339" width="24" customWidth="1"/>
    <col min="3340" max="3340" width="25" customWidth="1"/>
    <col min="3585" max="3585" width="1.28515625" customWidth="1"/>
    <col min="3586" max="3586" width="6.7109375" customWidth="1"/>
    <col min="3587" max="3587" width="8" customWidth="1"/>
    <col min="3588" max="3588" width="17.42578125" customWidth="1"/>
    <col min="3589" max="3589" width="6.7109375" customWidth="1"/>
    <col min="3590" max="3590" width="14.7109375" customWidth="1"/>
    <col min="3591" max="3591" width="5.140625" customWidth="1"/>
    <col min="3592" max="3592" width="12.7109375" customWidth="1"/>
    <col min="3593" max="3593" width="30.28515625" customWidth="1"/>
    <col min="3594" max="3594" width="30.42578125" customWidth="1"/>
    <col min="3595" max="3595" width="24" customWidth="1"/>
    <col min="3596" max="3596" width="25" customWidth="1"/>
    <col min="3841" max="3841" width="1.28515625" customWidth="1"/>
    <col min="3842" max="3842" width="6.7109375" customWidth="1"/>
    <col min="3843" max="3843" width="8" customWidth="1"/>
    <col min="3844" max="3844" width="17.42578125" customWidth="1"/>
    <col min="3845" max="3845" width="6.7109375" customWidth="1"/>
    <col min="3846" max="3846" width="14.7109375" customWidth="1"/>
    <col min="3847" max="3847" width="5.140625" customWidth="1"/>
    <col min="3848" max="3848" width="12.7109375" customWidth="1"/>
    <col min="3849" max="3849" width="30.28515625" customWidth="1"/>
    <col min="3850" max="3850" width="30.42578125" customWidth="1"/>
    <col min="3851" max="3851" width="24" customWidth="1"/>
    <col min="3852" max="3852" width="25" customWidth="1"/>
    <col min="4097" max="4097" width="1.28515625" customWidth="1"/>
    <col min="4098" max="4098" width="6.7109375" customWidth="1"/>
    <col min="4099" max="4099" width="8" customWidth="1"/>
    <col min="4100" max="4100" width="17.42578125" customWidth="1"/>
    <col min="4101" max="4101" width="6.7109375" customWidth="1"/>
    <col min="4102" max="4102" width="14.7109375" customWidth="1"/>
    <col min="4103" max="4103" width="5.140625" customWidth="1"/>
    <col min="4104" max="4104" width="12.7109375" customWidth="1"/>
    <col min="4105" max="4105" width="30.28515625" customWidth="1"/>
    <col min="4106" max="4106" width="30.42578125" customWidth="1"/>
    <col min="4107" max="4107" width="24" customWidth="1"/>
    <col min="4108" max="4108" width="25" customWidth="1"/>
    <col min="4353" max="4353" width="1.28515625" customWidth="1"/>
    <col min="4354" max="4354" width="6.7109375" customWidth="1"/>
    <col min="4355" max="4355" width="8" customWidth="1"/>
    <col min="4356" max="4356" width="17.42578125" customWidth="1"/>
    <col min="4357" max="4357" width="6.7109375" customWidth="1"/>
    <col min="4358" max="4358" width="14.7109375" customWidth="1"/>
    <col min="4359" max="4359" width="5.140625" customWidth="1"/>
    <col min="4360" max="4360" width="12.7109375" customWidth="1"/>
    <col min="4361" max="4361" width="30.28515625" customWidth="1"/>
    <col min="4362" max="4362" width="30.42578125" customWidth="1"/>
    <col min="4363" max="4363" width="24" customWidth="1"/>
    <col min="4364" max="4364" width="25" customWidth="1"/>
    <col min="4609" max="4609" width="1.28515625" customWidth="1"/>
    <col min="4610" max="4610" width="6.7109375" customWidth="1"/>
    <col min="4611" max="4611" width="8" customWidth="1"/>
    <col min="4612" max="4612" width="17.42578125" customWidth="1"/>
    <col min="4613" max="4613" width="6.7109375" customWidth="1"/>
    <col min="4614" max="4614" width="14.7109375" customWidth="1"/>
    <col min="4615" max="4615" width="5.140625" customWidth="1"/>
    <col min="4616" max="4616" width="12.7109375" customWidth="1"/>
    <col min="4617" max="4617" width="30.28515625" customWidth="1"/>
    <col min="4618" max="4618" width="30.42578125" customWidth="1"/>
    <col min="4619" max="4619" width="24" customWidth="1"/>
    <col min="4620" max="4620" width="25" customWidth="1"/>
    <col min="4865" max="4865" width="1.28515625" customWidth="1"/>
    <col min="4866" max="4866" width="6.7109375" customWidth="1"/>
    <col min="4867" max="4867" width="8" customWidth="1"/>
    <col min="4868" max="4868" width="17.42578125" customWidth="1"/>
    <col min="4869" max="4869" width="6.7109375" customWidth="1"/>
    <col min="4870" max="4870" width="14.7109375" customWidth="1"/>
    <col min="4871" max="4871" width="5.140625" customWidth="1"/>
    <col min="4872" max="4872" width="12.7109375" customWidth="1"/>
    <col min="4873" max="4873" width="30.28515625" customWidth="1"/>
    <col min="4874" max="4874" width="30.42578125" customWidth="1"/>
    <col min="4875" max="4875" width="24" customWidth="1"/>
    <col min="4876" max="4876" width="25" customWidth="1"/>
    <col min="5121" max="5121" width="1.28515625" customWidth="1"/>
    <col min="5122" max="5122" width="6.7109375" customWidth="1"/>
    <col min="5123" max="5123" width="8" customWidth="1"/>
    <col min="5124" max="5124" width="17.42578125" customWidth="1"/>
    <col min="5125" max="5125" width="6.7109375" customWidth="1"/>
    <col min="5126" max="5126" width="14.7109375" customWidth="1"/>
    <col min="5127" max="5127" width="5.140625" customWidth="1"/>
    <col min="5128" max="5128" width="12.7109375" customWidth="1"/>
    <col min="5129" max="5129" width="30.28515625" customWidth="1"/>
    <col min="5130" max="5130" width="30.42578125" customWidth="1"/>
    <col min="5131" max="5131" width="24" customWidth="1"/>
    <col min="5132" max="5132" width="25" customWidth="1"/>
    <col min="5377" max="5377" width="1.28515625" customWidth="1"/>
    <col min="5378" max="5378" width="6.7109375" customWidth="1"/>
    <col min="5379" max="5379" width="8" customWidth="1"/>
    <col min="5380" max="5380" width="17.42578125" customWidth="1"/>
    <col min="5381" max="5381" width="6.7109375" customWidth="1"/>
    <col min="5382" max="5382" width="14.7109375" customWidth="1"/>
    <col min="5383" max="5383" width="5.140625" customWidth="1"/>
    <col min="5384" max="5384" width="12.7109375" customWidth="1"/>
    <col min="5385" max="5385" width="30.28515625" customWidth="1"/>
    <col min="5386" max="5386" width="30.42578125" customWidth="1"/>
    <col min="5387" max="5387" width="24" customWidth="1"/>
    <col min="5388" max="5388" width="25" customWidth="1"/>
    <col min="5633" max="5633" width="1.28515625" customWidth="1"/>
    <col min="5634" max="5634" width="6.7109375" customWidth="1"/>
    <col min="5635" max="5635" width="8" customWidth="1"/>
    <col min="5636" max="5636" width="17.42578125" customWidth="1"/>
    <col min="5637" max="5637" width="6.7109375" customWidth="1"/>
    <col min="5638" max="5638" width="14.7109375" customWidth="1"/>
    <col min="5639" max="5639" width="5.140625" customWidth="1"/>
    <col min="5640" max="5640" width="12.7109375" customWidth="1"/>
    <col min="5641" max="5641" width="30.28515625" customWidth="1"/>
    <col min="5642" max="5642" width="30.42578125" customWidth="1"/>
    <col min="5643" max="5643" width="24" customWidth="1"/>
    <col min="5644" max="5644" width="25" customWidth="1"/>
    <col min="5889" max="5889" width="1.28515625" customWidth="1"/>
    <col min="5890" max="5890" width="6.7109375" customWidth="1"/>
    <col min="5891" max="5891" width="8" customWidth="1"/>
    <col min="5892" max="5892" width="17.42578125" customWidth="1"/>
    <col min="5893" max="5893" width="6.7109375" customWidth="1"/>
    <col min="5894" max="5894" width="14.7109375" customWidth="1"/>
    <col min="5895" max="5895" width="5.140625" customWidth="1"/>
    <col min="5896" max="5896" width="12.7109375" customWidth="1"/>
    <col min="5897" max="5897" width="30.28515625" customWidth="1"/>
    <col min="5898" max="5898" width="30.42578125" customWidth="1"/>
    <col min="5899" max="5899" width="24" customWidth="1"/>
    <col min="5900" max="5900" width="25" customWidth="1"/>
    <col min="6145" max="6145" width="1.28515625" customWidth="1"/>
    <col min="6146" max="6146" width="6.7109375" customWidth="1"/>
    <col min="6147" max="6147" width="8" customWidth="1"/>
    <col min="6148" max="6148" width="17.42578125" customWidth="1"/>
    <col min="6149" max="6149" width="6.7109375" customWidth="1"/>
    <col min="6150" max="6150" width="14.7109375" customWidth="1"/>
    <col min="6151" max="6151" width="5.140625" customWidth="1"/>
    <col min="6152" max="6152" width="12.7109375" customWidth="1"/>
    <col min="6153" max="6153" width="30.28515625" customWidth="1"/>
    <col min="6154" max="6154" width="30.42578125" customWidth="1"/>
    <col min="6155" max="6155" width="24" customWidth="1"/>
    <col min="6156" max="6156" width="25" customWidth="1"/>
    <col min="6401" max="6401" width="1.28515625" customWidth="1"/>
    <col min="6402" max="6402" width="6.7109375" customWidth="1"/>
    <col min="6403" max="6403" width="8" customWidth="1"/>
    <col min="6404" max="6404" width="17.42578125" customWidth="1"/>
    <col min="6405" max="6405" width="6.7109375" customWidth="1"/>
    <col min="6406" max="6406" width="14.7109375" customWidth="1"/>
    <col min="6407" max="6407" width="5.140625" customWidth="1"/>
    <col min="6408" max="6408" width="12.7109375" customWidth="1"/>
    <col min="6409" max="6409" width="30.28515625" customWidth="1"/>
    <col min="6410" max="6410" width="30.42578125" customWidth="1"/>
    <col min="6411" max="6411" width="24" customWidth="1"/>
    <col min="6412" max="6412" width="25" customWidth="1"/>
    <col min="6657" max="6657" width="1.28515625" customWidth="1"/>
    <col min="6658" max="6658" width="6.7109375" customWidth="1"/>
    <col min="6659" max="6659" width="8" customWidth="1"/>
    <col min="6660" max="6660" width="17.42578125" customWidth="1"/>
    <col min="6661" max="6661" width="6.7109375" customWidth="1"/>
    <col min="6662" max="6662" width="14.7109375" customWidth="1"/>
    <col min="6663" max="6663" width="5.140625" customWidth="1"/>
    <col min="6664" max="6664" width="12.7109375" customWidth="1"/>
    <col min="6665" max="6665" width="30.28515625" customWidth="1"/>
    <col min="6666" max="6666" width="30.42578125" customWidth="1"/>
    <col min="6667" max="6667" width="24" customWidth="1"/>
    <col min="6668" max="6668" width="25" customWidth="1"/>
    <col min="6913" max="6913" width="1.28515625" customWidth="1"/>
    <col min="6914" max="6914" width="6.7109375" customWidth="1"/>
    <col min="6915" max="6915" width="8" customWidth="1"/>
    <col min="6916" max="6916" width="17.42578125" customWidth="1"/>
    <col min="6917" max="6917" width="6.7109375" customWidth="1"/>
    <col min="6918" max="6918" width="14.7109375" customWidth="1"/>
    <col min="6919" max="6919" width="5.140625" customWidth="1"/>
    <col min="6920" max="6920" width="12.7109375" customWidth="1"/>
    <col min="6921" max="6921" width="30.28515625" customWidth="1"/>
    <col min="6922" max="6922" width="30.42578125" customWidth="1"/>
    <col min="6923" max="6923" width="24" customWidth="1"/>
    <col min="6924" max="6924" width="25" customWidth="1"/>
    <col min="7169" max="7169" width="1.28515625" customWidth="1"/>
    <col min="7170" max="7170" width="6.7109375" customWidth="1"/>
    <col min="7171" max="7171" width="8" customWidth="1"/>
    <col min="7172" max="7172" width="17.42578125" customWidth="1"/>
    <col min="7173" max="7173" width="6.7109375" customWidth="1"/>
    <col min="7174" max="7174" width="14.7109375" customWidth="1"/>
    <col min="7175" max="7175" width="5.140625" customWidth="1"/>
    <col min="7176" max="7176" width="12.7109375" customWidth="1"/>
    <col min="7177" max="7177" width="30.28515625" customWidth="1"/>
    <col min="7178" max="7178" width="30.42578125" customWidth="1"/>
    <col min="7179" max="7179" width="24" customWidth="1"/>
    <col min="7180" max="7180" width="25" customWidth="1"/>
    <col min="7425" max="7425" width="1.28515625" customWidth="1"/>
    <col min="7426" max="7426" width="6.7109375" customWidth="1"/>
    <col min="7427" max="7427" width="8" customWidth="1"/>
    <col min="7428" max="7428" width="17.42578125" customWidth="1"/>
    <col min="7429" max="7429" width="6.7109375" customWidth="1"/>
    <col min="7430" max="7430" width="14.7109375" customWidth="1"/>
    <col min="7431" max="7431" width="5.140625" customWidth="1"/>
    <col min="7432" max="7432" width="12.7109375" customWidth="1"/>
    <col min="7433" max="7433" width="30.28515625" customWidth="1"/>
    <col min="7434" max="7434" width="30.42578125" customWidth="1"/>
    <col min="7435" max="7435" width="24" customWidth="1"/>
    <col min="7436" max="7436" width="25" customWidth="1"/>
    <col min="7681" max="7681" width="1.28515625" customWidth="1"/>
    <col min="7682" max="7682" width="6.7109375" customWidth="1"/>
    <col min="7683" max="7683" width="8" customWidth="1"/>
    <col min="7684" max="7684" width="17.42578125" customWidth="1"/>
    <col min="7685" max="7685" width="6.7109375" customWidth="1"/>
    <col min="7686" max="7686" width="14.7109375" customWidth="1"/>
    <col min="7687" max="7687" width="5.140625" customWidth="1"/>
    <col min="7688" max="7688" width="12.7109375" customWidth="1"/>
    <col min="7689" max="7689" width="30.28515625" customWidth="1"/>
    <col min="7690" max="7690" width="30.42578125" customWidth="1"/>
    <col min="7691" max="7691" width="24" customWidth="1"/>
    <col min="7692" max="7692" width="25" customWidth="1"/>
    <col min="7937" max="7937" width="1.28515625" customWidth="1"/>
    <col min="7938" max="7938" width="6.7109375" customWidth="1"/>
    <col min="7939" max="7939" width="8" customWidth="1"/>
    <col min="7940" max="7940" width="17.42578125" customWidth="1"/>
    <col min="7941" max="7941" width="6.7109375" customWidth="1"/>
    <col min="7942" max="7942" width="14.7109375" customWidth="1"/>
    <col min="7943" max="7943" width="5.140625" customWidth="1"/>
    <col min="7944" max="7944" width="12.7109375" customWidth="1"/>
    <col min="7945" max="7945" width="30.28515625" customWidth="1"/>
    <col min="7946" max="7946" width="30.42578125" customWidth="1"/>
    <col min="7947" max="7947" width="24" customWidth="1"/>
    <col min="7948" max="7948" width="25" customWidth="1"/>
    <col min="8193" max="8193" width="1.28515625" customWidth="1"/>
    <col min="8194" max="8194" width="6.7109375" customWidth="1"/>
    <col min="8195" max="8195" width="8" customWidth="1"/>
    <col min="8196" max="8196" width="17.42578125" customWidth="1"/>
    <col min="8197" max="8197" width="6.7109375" customWidth="1"/>
    <col min="8198" max="8198" width="14.7109375" customWidth="1"/>
    <col min="8199" max="8199" width="5.140625" customWidth="1"/>
    <col min="8200" max="8200" width="12.7109375" customWidth="1"/>
    <col min="8201" max="8201" width="30.28515625" customWidth="1"/>
    <col min="8202" max="8202" width="30.42578125" customWidth="1"/>
    <col min="8203" max="8203" width="24" customWidth="1"/>
    <col min="8204" max="8204" width="25" customWidth="1"/>
    <col min="8449" max="8449" width="1.28515625" customWidth="1"/>
    <col min="8450" max="8450" width="6.7109375" customWidth="1"/>
    <col min="8451" max="8451" width="8" customWidth="1"/>
    <col min="8452" max="8452" width="17.42578125" customWidth="1"/>
    <col min="8453" max="8453" width="6.7109375" customWidth="1"/>
    <col min="8454" max="8454" width="14.7109375" customWidth="1"/>
    <col min="8455" max="8455" width="5.140625" customWidth="1"/>
    <col min="8456" max="8456" width="12.7109375" customWidth="1"/>
    <col min="8457" max="8457" width="30.28515625" customWidth="1"/>
    <col min="8458" max="8458" width="30.42578125" customWidth="1"/>
    <col min="8459" max="8459" width="24" customWidth="1"/>
    <col min="8460" max="8460" width="25" customWidth="1"/>
    <col min="8705" max="8705" width="1.28515625" customWidth="1"/>
    <col min="8706" max="8706" width="6.7109375" customWidth="1"/>
    <col min="8707" max="8707" width="8" customWidth="1"/>
    <col min="8708" max="8708" width="17.42578125" customWidth="1"/>
    <col min="8709" max="8709" width="6.7109375" customWidth="1"/>
    <col min="8710" max="8710" width="14.7109375" customWidth="1"/>
    <col min="8711" max="8711" width="5.140625" customWidth="1"/>
    <col min="8712" max="8712" width="12.7109375" customWidth="1"/>
    <col min="8713" max="8713" width="30.28515625" customWidth="1"/>
    <col min="8714" max="8714" width="30.42578125" customWidth="1"/>
    <col min="8715" max="8715" width="24" customWidth="1"/>
    <col min="8716" max="8716" width="25" customWidth="1"/>
    <col min="8961" max="8961" width="1.28515625" customWidth="1"/>
    <col min="8962" max="8962" width="6.7109375" customWidth="1"/>
    <col min="8963" max="8963" width="8" customWidth="1"/>
    <col min="8964" max="8964" width="17.42578125" customWidth="1"/>
    <col min="8965" max="8965" width="6.7109375" customWidth="1"/>
    <col min="8966" max="8966" width="14.7109375" customWidth="1"/>
    <col min="8967" max="8967" width="5.140625" customWidth="1"/>
    <col min="8968" max="8968" width="12.7109375" customWidth="1"/>
    <col min="8969" max="8969" width="30.28515625" customWidth="1"/>
    <col min="8970" max="8970" width="30.42578125" customWidth="1"/>
    <col min="8971" max="8971" width="24" customWidth="1"/>
    <col min="8972" max="8972" width="25" customWidth="1"/>
    <col min="9217" max="9217" width="1.28515625" customWidth="1"/>
    <col min="9218" max="9218" width="6.7109375" customWidth="1"/>
    <col min="9219" max="9219" width="8" customWidth="1"/>
    <col min="9220" max="9220" width="17.42578125" customWidth="1"/>
    <col min="9221" max="9221" width="6.7109375" customWidth="1"/>
    <col min="9222" max="9222" width="14.7109375" customWidth="1"/>
    <col min="9223" max="9223" width="5.140625" customWidth="1"/>
    <col min="9224" max="9224" width="12.7109375" customWidth="1"/>
    <col min="9225" max="9225" width="30.28515625" customWidth="1"/>
    <col min="9226" max="9226" width="30.42578125" customWidth="1"/>
    <col min="9227" max="9227" width="24" customWidth="1"/>
    <col min="9228" max="9228" width="25" customWidth="1"/>
    <col min="9473" max="9473" width="1.28515625" customWidth="1"/>
    <col min="9474" max="9474" width="6.7109375" customWidth="1"/>
    <col min="9475" max="9475" width="8" customWidth="1"/>
    <col min="9476" max="9476" width="17.42578125" customWidth="1"/>
    <col min="9477" max="9477" width="6.7109375" customWidth="1"/>
    <col min="9478" max="9478" width="14.7109375" customWidth="1"/>
    <col min="9479" max="9479" width="5.140625" customWidth="1"/>
    <col min="9480" max="9480" width="12.7109375" customWidth="1"/>
    <col min="9481" max="9481" width="30.28515625" customWidth="1"/>
    <col min="9482" max="9482" width="30.42578125" customWidth="1"/>
    <col min="9483" max="9483" width="24" customWidth="1"/>
    <col min="9484" max="9484" width="25" customWidth="1"/>
    <col min="9729" max="9729" width="1.28515625" customWidth="1"/>
    <col min="9730" max="9730" width="6.7109375" customWidth="1"/>
    <col min="9731" max="9731" width="8" customWidth="1"/>
    <col min="9732" max="9732" width="17.42578125" customWidth="1"/>
    <col min="9733" max="9733" width="6.7109375" customWidth="1"/>
    <col min="9734" max="9734" width="14.7109375" customWidth="1"/>
    <col min="9735" max="9735" width="5.140625" customWidth="1"/>
    <col min="9736" max="9736" width="12.7109375" customWidth="1"/>
    <col min="9737" max="9737" width="30.28515625" customWidth="1"/>
    <col min="9738" max="9738" width="30.42578125" customWidth="1"/>
    <col min="9739" max="9739" width="24" customWidth="1"/>
    <col min="9740" max="9740" width="25" customWidth="1"/>
    <col min="9985" max="9985" width="1.28515625" customWidth="1"/>
    <col min="9986" max="9986" width="6.7109375" customWidth="1"/>
    <col min="9987" max="9987" width="8" customWidth="1"/>
    <col min="9988" max="9988" width="17.42578125" customWidth="1"/>
    <col min="9989" max="9989" width="6.7109375" customWidth="1"/>
    <col min="9990" max="9990" width="14.7109375" customWidth="1"/>
    <col min="9991" max="9991" width="5.140625" customWidth="1"/>
    <col min="9992" max="9992" width="12.7109375" customWidth="1"/>
    <col min="9993" max="9993" width="30.28515625" customWidth="1"/>
    <col min="9994" max="9994" width="30.42578125" customWidth="1"/>
    <col min="9995" max="9995" width="24" customWidth="1"/>
    <col min="9996" max="9996" width="25" customWidth="1"/>
    <col min="10241" max="10241" width="1.28515625" customWidth="1"/>
    <col min="10242" max="10242" width="6.7109375" customWidth="1"/>
    <col min="10243" max="10243" width="8" customWidth="1"/>
    <col min="10244" max="10244" width="17.42578125" customWidth="1"/>
    <col min="10245" max="10245" width="6.7109375" customWidth="1"/>
    <col min="10246" max="10246" width="14.7109375" customWidth="1"/>
    <col min="10247" max="10247" width="5.140625" customWidth="1"/>
    <col min="10248" max="10248" width="12.7109375" customWidth="1"/>
    <col min="10249" max="10249" width="30.28515625" customWidth="1"/>
    <col min="10250" max="10250" width="30.42578125" customWidth="1"/>
    <col min="10251" max="10251" width="24" customWidth="1"/>
    <col min="10252" max="10252" width="25" customWidth="1"/>
    <col min="10497" max="10497" width="1.28515625" customWidth="1"/>
    <col min="10498" max="10498" width="6.7109375" customWidth="1"/>
    <col min="10499" max="10499" width="8" customWidth="1"/>
    <col min="10500" max="10500" width="17.42578125" customWidth="1"/>
    <col min="10501" max="10501" width="6.7109375" customWidth="1"/>
    <col min="10502" max="10502" width="14.7109375" customWidth="1"/>
    <col min="10503" max="10503" width="5.140625" customWidth="1"/>
    <col min="10504" max="10504" width="12.7109375" customWidth="1"/>
    <col min="10505" max="10505" width="30.28515625" customWidth="1"/>
    <col min="10506" max="10506" width="30.42578125" customWidth="1"/>
    <col min="10507" max="10507" width="24" customWidth="1"/>
    <col min="10508" max="10508" width="25" customWidth="1"/>
    <col min="10753" max="10753" width="1.28515625" customWidth="1"/>
    <col min="10754" max="10754" width="6.7109375" customWidth="1"/>
    <col min="10755" max="10755" width="8" customWidth="1"/>
    <col min="10756" max="10756" width="17.42578125" customWidth="1"/>
    <col min="10757" max="10757" width="6.7109375" customWidth="1"/>
    <col min="10758" max="10758" width="14.7109375" customWidth="1"/>
    <col min="10759" max="10759" width="5.140625" customWidth="1"/>
    <col min="10760" max="10760" width="12.7109375" customWidth="1"/>
    <col min="10761" max="10761" width="30.28515625" customWidth="1"/>
    <col min="10762" max="10762" width="30.42578125" customWidth="1"/>
    <col min="10763" max="10763" width="24" customWidth="1"/>
    <col min="10764" max="10764" width="25" customWidth="1"/>
    <col min="11009" max="11009" width="1.28515625" customWidth="1"/>
    <col min="11010" max="11010" width="6.7109375" customWidth="1"/>
    <col min="11011" max="11011" width="8" customWidth="1"/>
    <col min="11012" max="11012" width="17.42578125" customWidth="1"/>
    <col min="11013" max="11013" width="6.7109375" customWidth="1"/>
    <col min="11014" max="11014" width="14.7109375" customWidth="1"/>
    <col min="11015" max="11015" width="5.140625" customWidth="1"/>
    <col min="11016" max="11016" width="12.7109375" customWidth="1"/>
    <col min="11017" max="11017" width="30.28515625" customWidth="1"/>
    <col min="11018" max="11018" width="30.42578125" customWidth="1"/>
    <col min="11019" max="11019" width="24" customWidth="1"/>
    <col min="11020" max="11020" width="25" customWidth="1"/>
    <col min="11265" max="11265" width="1.28515625" customWidth="1"/>
    <col min="11266" max="11266" width="6.7109375" customWidth="1"/>
    <col min="11267" max="11267" width="8" customWidth="1"/>
    <col min="11268" max="11268" width="17.42578125" customWidth="1"/>
    <col min="11269" max="11269" width="6.7109375" customWidth="1"/>
    <col min="11270" max="11270" width="14.7109375" customWidth="1"/>
    <col min="11271" max="11271" width="5.140625" customWidth="1"/>
    <col min="11272" max="11272" width="12.7109375" customWidth="1"/>
    <col min="11273" max="11273" width="30.28515625" customWidth="1"/>
    <col min="11274" max="11274" width="30.42578125" customWidth="1"/>
    <col min="11275" max="11275" width="24" customWidth="1"/>
    <col min="11276" max="11276" width="25" customWidth="1"/>
    <col min="11521" max="11521" width="1.28515625" customWidth="1"/>
    <col min="11522" max="11522" width="6.7109375" customWidth="1"/>
    <col min="11523" max="11523" width="8" customWidth="1"/>
    <col min="11524" max="11524" width="17.42578125" customWidth="1"/>
    <col min="11525" max="11525" width="6.7109375" customWidth="1"/>
    <col min="11526" max="11526" width="14.7109375" customWidth="1"/>
    <col min="11527" max="11527" width="5.140625" customWidth="1"/>
    <col min="11528" max="11528" width="12.7109375" customWidth="1"/>
    <col min="11529" max="11529" width="30.28515625" customWidth="1"/>
    <col min="11530" max="11530" width="30.42578125" customWidth="1"/>
    <col min="11531" max="11531" width="24" customWidth="1"/>
    <col min="11532" max="11532" width="25" customWidth="1"/>
    <col min="11777" max="11777" width="1.28515625" customWidth="1"/>
    <col min="11778" max="11778" width="6.7109375" customWidth="1"/>
    <col min="11779" max="11779" width="8" customWidth="1"/>
    <col min="11780" max="11780" width="17.42578125" customWidth="1"/>
    <col min="11781" max="11781" width="6.7109375" customWidth="1"/>
    <col min="11782" max="11782" width="14.7109375" customWidth="1"/>
    <col min="11783" max="11783" width="5.140625" customWidth="1"/>
    <col min="11784" max="11784" width="12.7109375" customWidth="1"/>
    <col min="11785" max="11785" width="30.28515625" customWidth="1"/>
    <col min="11786" max="11786" width="30.42578125" customWidth="1"/>
    <col min="11787" max="11787" width="24" customWidth="1"/>
    <col min="11788" max="11788" width="25" customWidth="1"/>
    <col min="12033" max="12033" width="1.28515625" customWidth="1"/>
    <col min="12034" max="12034" width="6.7109375" customWidth="1"/>
    <col min="12035" max="12035" width="8" customWidth="1"/>
    <col min="12036" max="12036" width="17.42578125" customWidth="1"/>
    <col min="12037" max="12037" width="6.7109375" customWidth="1"/>
    <col min="12038" max="12038" width="14.7109375" customWidth="1"/>
    <col min="12039" max="12039" width="5.140625" customWidth="1"/>
    <col min="12040" max="12040" width="12.7109375" customWidth="1"/>
    <col min="12041" max="12041" width="30.28515625" customWidth="1"/>
    <col min="12042" max="12042" width="30.42578125" customWidth="1"/>
    <col min="12043" max="12043" width="24" customWidth="1"/>
    <col min="12044" max="12044" width="25" customWidth="1"/>
    <col min="12289" max="12289" width="1.28515625" customWidth="1"/>
    <col min="12290" max="12290" width="6.7109375" customWidth="1"/>
    <col min="12291" max="12291" width="8" customWidth="1"/>
    <col min="12292" max="12292" width="17.42578125" customWidth="1"/>
    <col min="12293" max="12293" width="6.7109375" customWidth="1"/>
    <col min="12294" max="12294" width="14.7109375" customWidth="1"/>
    <col min="12295" max="12295" width="5.140625" customWidth="1"/>
    <col min="12296" max="12296" width="12.7109375" customWidth="1"/>
    <col min="12297" max="12297" width="30.28515625" customWidth="1"/>
    <col min="12298" max="12298" width="30.42578125" customWidth="1"/>
    <col min="12299" max="12299" width="24" customWidth="1"/>
    <col min="12300" max="12300" width="25" customWidth="1"/>
    <col min="12545" max="12545" width="1.28515625" customWidth="1"/>
    <col min="12546" max="12546" width="6.7109375" customWidth="1"/>
    <col min="12547" max="12547" width="8" customWidth="1"/>
    <col min="12548" max="12548" width="17.42578125" customWidth="1"/>
    <col min="12549" max="12549" width="6.7109375" customWidth="1"/>
    <col min="12550" max="12550" width="14.7109375" customWidth="1"/>
    <col min="12551" max="12551" width="5.140625" customWidth="1"/>
    <col min="12552" max="12552" width="12.7109375" customWidth="1"/>
    <col min="12553" max="12553" width="30.28515625" customWidth="1"/>
    <col min="12554" max="12554" width="30.42578125" customWidth="1"/>
    <col min="12555" max="12555" width="24" customWidth="1"/>
    <col min="12556" max="12556" width="25" customWidth="1"/>
    <col min="12801" max="12801" width="1.28515625" customWidth="1"/>
    <col min="12802" max="12802" width="6.7109375" customWidth="1"/>
    <col min="12803" max="12803" width="8" customWidth="1"/>
    <col min="12804" max="12804" width="17.42578125" customWidth="1"/>
    <col min="12805" max="12805" width="6.7109375" customWidth="1"/>
    <col min="12806" max="12806" width="14.7109375" customWidth="1"/>
    <col min="12807" max="12807" width="5.140625" customWidth="1"/>
    <col min="12808" max="12808" width="12.7109375" customWidth="1"/>
    <col min="12809" max="12809" width="30.28515625" customWidth="1"/>
    <col min="12810" max="12810" width="30.42578125" customWidth="1"/>
    <col min="12811" max="12811" width="24" customWidth="1"/>
    <col min="12812" max="12812" width="25" customWidth="1"/>
    <col min="13057" max="13057" width="1.28515625" customWidth="1"/>
    <col min="13058" max="13058" width="6.7109375" customWidth="1"/>
    <col min="13059" max="13059" width="8" customWidth="1"/>
    <col min="13060" max="13060" width="17.42578125" customWidth="1"/>
    <col min="13061" max="13061" width="6.7109375" customWidth="1"/>
    <col min="13062" max="13062" width="14.7109375" customWidth="1"/>
    <col min="13063" max="13063" width="5.140625" customWidth="1"/>
    <col min="13064" max="13064" width="12.7109375" customWidth="1"/>
    <col min="13065" max="13065" width="30.28515625" customWidth="1"/>
    <col min="13066" max="13066" width="30.42578125" customWidth="1"/>
    <col min="13067" max="13067" width="24" customWidth="1"/>
    <col min="13068" max="13068" width="25" customWidth="1"/>
    <col min="13313" max="13313" width="1.28515625" customWidth="1"/>
    <col min="13314" max="13314" width="6.7109375" customWidth="1"/>
    <col min="13315" max="13315" width="8" customWidth="1"/>
    <col min="13316" max="13316" width="17.42578125" customWidth="1"/>
    <col min="13317" max="13317" width="6.7109375" customWidth="1"/>
    <col min="13318" max="13318" width="14.7109375" customWidth="1"/>
    <col min="13319" max="13319" width="5.140625" customWidth="1"/>
    <col min="13320" max="13320" width="12.7109375" customWidth="1"/>
    <col min="13321" max="13321" width="30.28515625" customWidth="1"/>
    <col min="13322" max="13322" width="30.42578125" customWidth="1"/>
    <col min="13323" max="13323" width="24" customWidth="1"/>
    <col min="13324" max="13324" width="25" customWidth="1"/>
    <col min="13569" max="13569" width="1.28515625" customWidth="1"/>
    <col min="13570" max="13570" width="6.7109375" customWidth="1"/>
    <col min="13571" max="13571" width="8" customWidth="1"/>
    <col min="13572" max="13572" width="17.42578125" customWidth="1"/>
    <col min="13573" max="13573" width="6.7109375" customWidth="1"/>
    <col min="13574" max="13574" width="14.7109375" customWidth="1"/>
    <col min="13575" max="13575" width="5.140625" customWidth="1"/>
    <col min="13576" max="13576" width="12.7109375" customWidth="1"/>
    <col min="13577" max="13577" width="30.28515625" customWidth="1"/>
    <col min="13578" max="13578" width="30.42578125" customWidth="1"/>
    <col min="13579" max="13579" width="24" customWidth="1"/>
    <col min="13580" max="13580" width="25" customWidth="1"/>
    <col min="13825" max="13825" width="1.28515625" customWidth="1"/>
    <col min="13826" max="13826" width="6.7109375" customWidth="1"/>
    <col min="13827" max="13827" width="8" customWidth="1"/>
    <col min="13828" max="13828" width="17.42578125" customWidth="1"/>
    <col min="13829" max="13829" width="6.7109375" customWidth="1"/>
    <col min="13830" max="13830" width="14.7109375" customWidth="1"/>
    <col min="13831" max="13831" width="5.140625" customWidth="1"/>
    <col min="13832" max="13832" width="12.7109375" customWidth="1"/>
    <col min="13833" max="13833" width="30.28515625" customWidth="1"/>
    <col min="13834" max="13834" width="30.42578125" customWidth="1"/>
    <col min="13835" max="13835" width="24" customWidth="1"/>
    <col min="13836" max="13836" width="25" customWidth="1"/>
    <col min="14081" max="14081" width="1.28515625" customWidth="1"/>
    <col min="14082" max="14082" width="6.7109375" customWidth="1"/>
    <col min="14083" max="14083" width="8" customWidth="1"/>
    <col min="14084" max="14084" width="17.42578125" customWidth="1"/>
    <col min="14085" max="14085" width="6.7109375" customWidth="1"/>
    <col min="14086" max="14086" width="14.7109375" customWidth="1"/>
    <col min="14087" max="14087" width="5.140625" customWidth="1"/>
    <col min="14088" max="14088" width="12.7109375" customWidth="1"/>
    <col min="14089" max="14089" width="30.28515625" customWidth="1"/>
    <col min="14090" max="14090" width="30.42578125" customWidth="1"/>
    <col min="14091" max="14091" width="24" customWidth="1"/>
    <col min="14092" max="14092" width="25" customWidth="1"/>
    <col min="14337" max="14337" width="1.28515625" customWidth="1"/>
    <col min="14338" max="14338" width="6.7109375" customWidth="1"/>
    <col min="14339" max="14339" width="8" customWidth="1"/>
    <col min="14340" max="14340" width="17.42578125" customWidth="1"/>
    <col min="14341" max="14341" width="6.7109375" customWidth="1"/>
    <col min="14342" max="14342" width="14.7109375" customWidth="1"/>
    <col min="14343" max="14343" width="5.140625" customWidth="1"/>
    <col min="14344" max="14344" width="12.7109375" customWidth="1"/>
    <col min="14345" max="14345" width="30.28515625" customWidth="1"/>
    <col min="14346" max="14346" width="30.42578125" customWidth="1"/>
    <col min="14347" max="14347" width="24" customWidth="1"/>
    <col min="14348" max="14348" width="25" customWidth="1"/>
    <col min="14593" max="14593" width="1.28515625" customWidth="1"/>
    <col min="14594" max="14594" width="6.7109375" customWidth="1"/>
    <col min="14595" max="14595" width="8" customWidth="1"/>
    <col min="14596" max="14596" width="17.42578125" customWidth="1"/>
    <col min="14597" max="14597" width="6.7109375" customWidth="1"/>
    <col min="14598" max="14598" width="14.7109375" customWidth="1"/>
    <col min="14599" max="14599" width="5.140625" customWidth="1"/>
    <col min="14600" max="14600" width="12.7109375" customWidth="1"/>
    <col min="14601" max="14601" width="30.28515625" customWidth="1"/>
    <col min="14602" max="14602" width="30.42578125" customWidth="1"/>
    <col min="14603" max="14603" width="24" customWidth="1"/>
    <col min="14604" max="14604" width="25" customWidth="1"/>
    <col min="14849" max="14849" width="1.28515625" customWidth="1"/>
    <col min="14850" max="14850" width="6.7109375" customWidth="1"/>
    <col min="14851" max="14851" width="8" customWidth="1"/>
    <col min="14852" max="14852" width="17.42578125" customWidth="1"/>
    <col min="14853" max="14853" width="6.7109375" customWidth="1"/>
    <col min="14854" max="14854" width="14.7109375" customWidth="1"/>
    <col min="14855" max="14855" width="5.140625" customWidth="1"/>
    <col min="14856" max="14856" width="12.7109375" customWidth="1"/>
    <col min="14857" max="14857" width="30.28515625" customWidth="1"/>
    <col min="14858" max="14858" width="30.42578125" customWidth="1"/>
    <col min="14859" max="14859" width="24" customWidth="1"/>
    <col min="14860" max="14860" width="25" customWidth="1"/>
    <col min="15105" max="15105" width="1.28515625" customWidth="1"/>
    <col min="15106" max="15106" width="6.7109375" customWidth="1"/>
    <col min="15107" max="15107" width="8" customWidth="1"/>
    <col min="15108" max="15108" width="17.42578125" customWidth="1"/>
    <col min="15109" max="15109" width="6.7109375" customWidth="1"/>
    <col min="15110" max="15110" width="14.7109375" customWidth="1"/>
    <col min="15111" max="15111" width="5.140625" customWidth="1"/>
    <col min="15112" max="15112" width="12.7109375" customWidth="1"/>
    <col min="15113" max="15113" width="30.28515625" customWidth="1"/>
    <col min="15114" max="15114" width="30.42578125" customWidth="1"/>
    <col min="15115" max="15115" width="24" customWidth="1"/>
    <col min="15116" max="15116" width="25" customWidth="1"/>
    <col min="15361" max="15361" width="1.28515625" customWidth="1"/>
    <col min="15362" max="15362" width="6.7109375" customWidth="1"/>
    <col min="15363" max="15363" width="8" customWidth="1"/>
    <col min="15364" max="15364" width="17.42578125" customWidth="1"/>
    <col min="15365" max="15365" width="6.7109375" customWidth="1"/>
    <col min="15366" max="15366" width="14.7109375" customWidth="1"/>
    <col min="15367" max="15367" width="5.140625" customWidth="1"/>
    <col min="15368" max="15368" width="12.7109375" customWidth="1"/>
    <col min="15369" max="15369" width="30.28515625" customWidth="1"/>
    <col min="15370" max="15370" width="30.42578125" customWidth="1"/>
    <col min="15371" max="15371" width="24" customWidth="1"/>
    <col min="15372" max="15372" width="25" customWidth="1"/>
    <col min="15617" max="15617" width="1.28515625" customWidth="1"/>
    <col min="15618" max="15618" width="6.7109375" customWidth="1"/>
    <col min="15619" max="15619" width="8" customWidth="1"/>
    <col min="15620" max="15620" width="17.42578125" customWidth="1"/>
    <col min="15621" max="15621" width="6.7109375" customWidth="1"/>
    <col min="15622" max="15622" width="14.7109375" customWidth="1"/>
    <col min="15623" max="15623" width="5.140625" customWidth="1"/>
    <col min="15624" max="15624" width="12.7109375" customWidth="1"/>
    <col min="15625" max="15625" width="30.28515625" customWidth="1"/>
    <col min="15626" max="15626" width="30.42578125" customWidth="1"/>
    <col min="15627" max="15627" width="24" customWidth="1"/>
    <col min="15628" max="15628" width="25" customWidth="1"/>
    <col min="15873" max="15873" width="1.28515625" customWidth="1"/>
    <col min="15874" max="15874" width="6.7109375" customWidth="1"/>
    <col min="15875" max="15875" width="8" customWidth="1"/>
    <col min="15876" max="15876" width="17.42578125" customWidth="1"/>
    <col min="15877" max="15877" width="6.7109375" customWidth="1"/>
    <col min="15878" max="15878" width="14.7109375" customWidth="1"/>
    <col min="15879" max="15879" width="5.140625" customWidth="1"/>
    <col min="15880" max="15880" width="12.7109375" customWidth="1"/>
    <col min="15881" max="15881" width="30.28515625" customWidth="1"/>
    <col min="15882" max="15882" width="30.42578125" customWidth="1"/>
    <col min="15883" max="15883" width="24" customWidth="1"/>
    <col min="15884" max="15884" width="25" customWidth="1"/>
    <col min="16129" max="16129" width="1.28515625" customWidth="1"/>
    <col min="16130" max="16130" width="6.7109375" customWidth="1"/>
    <col min="16131" max="16131" width="8" customWidth="1"/>
    <col min="16132" max="16132" width="17.42578125" customWidth="1"/>
    <col min="16133" max="16133" width="6.7109375" customWidth="1"/>
    <col min="16134" max="16134" width="14.7109375" customWidth="1"/>
    <col min="16135" max="16135" width="5.140625" customWidth="1"/>
    <col min="16136" max="16136" width="12.7109375" customWidth="1"/>
    <col min="16137" max="16137" width="30.28515625" customWidth="1"/>
    <col min="16138" max="16138" width="30.42578125" customWidth="1"/>
    <col min="16139" max="16139" width="24" customWidth="1"/>
    <col min="16140" max="16140" width="25" customWidth="1"/>
  </cols>
  <sheetData>
    <row r="1" spans="2:12" ht="7.15" customHeight="1" x14ac:dyDescent="0.25"/>
    <row r="2" spans="2:12" x14ac:dyDescent="0.25">
      <c r="B2" s="128" t="s">
        <v>39</v>
      </c>
      <c r="C2" s="129"/>
      <c r="D2" s="129"/>
      <c r="E2" s="129"/>
      <c r="F2" s="129"/>
      <c r="J2" s="129"/>
      <c r="K2" s="129"/>
    </row>
    <row r="3" spans="2:12" ht="14.1" customHeight="1" x14ac:dyDescent="0.25">
      <c r="B3" s="128"/>
      <c r="C3" s="129"/>
      <c r="D3" s="129"/>
      <c r="E3" s="129"/>
      <c r="J3" s="129"/>
      <c r="K3" s="129"/>
    </row>
    <row r="4" spans="2:12" x14ac:dyDescent="0.25">
      <c r="B4" s="128" t="s">
        <v>40</v>
      </c>
      <c r="C4" s="129"/>
      <c r="D4" s="129"/>
    </row>
    <row r="6" spans="2:12" ht="3.4" customHeight="1" x14ac:dyDescent="0.25"/>
    <row r="7" spans="2:12" ht="18" customHeight="1" x14ac:dyDescent="0.25"/>
    <row r="8" spans="2:12" ht="3.4" customHeight="1" x14ac:dyDescent="0.25"/>
    <row r="9" spans="2:12" ht="14.1" customHeight="1" x14ac:dyDescent="0.25"/>
    <row r="10" spans="2:12" ht="7.15" customHeight="1" thickBot="1" x14ac:dyDescent="0.3">
      <c r="I10" s="41"/>
    </row>
    <row r="11" spans="2:12" ht="26.25" thickTop="1" thickBot="1" x14ac:dyDescent="0.3">
      <c r="B11" s="42" t="s">
        <v>41</v>
      </c>
      <c r="C11" s="42" t="s">
        <v>42</v>
      </c>
      <c r="D11" s="130" t="s">
        <v>43</v>
      </c>
      <c r="E11" s="131"/>
      <c r="F11" s="131"/>
      <c r="G11" s="132"/>
      <c r="H11" s="63" t="s">
        <v>277</v>
      </c>
      <c r="I11" s="61" t="s">
        <v>278</v>
      </c>
      <c r="J11" s="64" t="s">
        <v>279</v>
      </c>
      <c r="K11" s="65" t="s">
        <v>268</v>
      </c>
      <c r="L11" s="65" t="s">
        <v>280</v>
      </c>
    </row>
    <row r="12" spans="2:12" ht="15.75" thickTop="1" x14ac:dyDescent="0.25">
      <c r="B12" s="126" t="s">
        <v>44</v>
      </c>
      <c r="C12" s="127"/>
      <c r="D12" s="127"/>
      <c r="E12" s="127"/>
      <c r="F12" s="127"/>
      <c r="G12" s="127"/>
      <c r="H12" s="62">
        <f>H17+H45+H53+H71+H95+H105+H111+H118+H124+H127</f>
        <v>1626765.0000000002</v>
      </c>
      <c r="I12" s="62">
        <f>I17+I45+I53+I71+I95+I101+I105+I108+I118+I124+I127</f>
        <v>1770396.23</v>
      </c>
      <c r="J12" s="62">
        <f>J17+J45+J53+J71+J95+J101+J105+J111+J118+J124+J127</f>
        <v>2479754.3700000006</v>
      </c>
      <c r="K12" s="62">
        <f>K17+K45+K53+K71+K95+K101+K105+K111+K118+K124+K127</f>
        <v>2479754.3700000006</v>
      </c>
      <c r="L12" s="62">
        <f>L17+L45+L53+L71+L95+L101+L105+L108+L111+L118+L124+L127</f>
        <v>2444940.9200000004</v>
      </c>
    </row>
    <row r="13" spans="2:12" x14ac:dyDescent="0.25">
      <c r="B13" s="126" t="s">
        <v>45</v>
      </c>
      <c r="C13" s="127"/>
      <c r="D13" s="127"/>
      <c r="E13" s="127"/>
      <c r="F13" s="127"/>
      <c r="G13" s="127"/>
      <c r="H13" s="44"/>
      <c r="I13" s="44"/>
      <c r="J13" s="44"/>
      <c r="K13" s="44"/>
      <c r="L13" s="44"/>
    </row>
    <row r="14" spans="2:12" x14ac:dyDescent="0.25">
      <c r="B14" s="126" t="s">
        <v>46</v>
      </c>
      <c r="C14" s="127"/>
      <c r="D14" s="127"/>
      <c r="E14" s="127"/>
      <c r="F14" s="127"/>
      <c r="G14" s="127"/>
      <c r="H14" s="44"/>
      <c r="I14" s="44"/>
      <c r="J14" s="44"/>
      <c r="K14" s="44"/>
      <c r="L14" s="44"/>
    </row>
    <row r="15" spans="2:12" x14ac:dyDescent="0.25">
      <c r="B15" s="126" t="s">
        <v>47</v>
      </c>
      <c r="C15" s="127"/>
      <c r="D15" s="127"/>
      <c r="E15" s="127"/>
      <c r="F15" s="127"/>
      <c r="G15" s="127"/>
      <c r="H15" s="44"/>
      <c r="I15" s="44"/>
      <c r="J15" s="44"/>
      <c r="K15" s="44"/>
      <c r="L15" s="44"/>
    </row>
    <row r="16" spans="2:12" x14ac:dyDescent="0.25">
      <c r="B16" s="126" t="s">
        <v>48</v>
      </c>
      <c r="C16" s="127"/>
      <c r="D16" s="127"/>
      <c r="E16" s="127"/>
      <c r="F16" s="127"/>
      <c r="G16" s="127"/>
      <c r="H16" s="44"/>
      <c r="I16" s="44"/>
      <c r="J16" s="44"/>
      <c r="K16" s="44"/>
      <c r="L16" s="44"/>
    </row>
    <row r="17" spans="2:12" x14ac:dyDescent="0.25">
      <c r="B17" s="126" t="s">
        <v>49</v>
      </c>
      <c r="C17" s="127"/>
      <c r="D17" s="127"/>
      <c r="E17" s="127"/>
      <c r="F17" s="127"/>
      <c r="G17" s="127"/>
      <c r="H17" s="59">
        <f>SUM(H19:H43)</f>
        <v>73430.319999999992</v>
      </c>
      <c r="I17" s="59">
        <f>SUM(I19:I43)</f>
        <v>77711.62000000001</v>
      </c>
      <c r="J17" s="59">
        <f t="shared" ref="J17:L17" si="0">SUM(J19:J43)</f>
        <v>80711.62000000001</v>
      </c>
      <c r="K17" s="59">
        <f t="shared" si="0"/>
        <v>80711.62000000001</v>
      </c>
      <c r="L17" s="59">
        <f t="shared" si="0"/>
        <v>80711.62000000001</v>
      </c>
    </row>
    <row r="18" spans="2:12" x14ac:dyDescent="0.25">
      <c r="B18" s="124" t="s">
        <v>50</v>
      </c>
      <c r="C18" s="125"/>
      <c r="D18" s="125"/>
      <c r="E18" s="125"/>
      <c r="F18" s="125"/>
      <c r="G18" s="125"/>
      <c r="H18" s="50"/>
      <c r="I18" s="50"/>
      <c r="J18" s="45"/>
      <c r="K18" s="45"/>
      <c r="L18" s="45"/>
    </row>
    <row r="19" spans="2:12" ht="21.75" customHeight="1" x14ac:dyDescent="0.25">
      <c r="B19" s="46" t="s">
        <v>51</v>
      </c>
      <c r="C19" s="46" t="s">
        <v>52</v>
      </c>
      <c r="D19" s="120" t="s">
        <v>53</v>
      </c>
      <c r="E19" s="121"/>
      <c r="F19" s="121"/>
      <c r="G19" s="121"/>
      <c r="H19" s="51">
        <v>530.9</v>
      </c>
      <c r="I19" s="47">
        <v>530.89</v>
      </c>
      <c r="J19" s="47">
        <v>530.9</v>
      </c>
      <c r="K19" s="47">
        <v>530.9</v>
      </c>
      <c r="L19" s="48">
        <v>530.9</v>
      </c>
    </row>
    <row r="20" spans="2:12" x14ac:dyDescent="0.25">
      <c r="B20" s="46" t="s">
        <v>54</v>
      </c>
      <c r="C20" s="46" t="s">
        <v>55</v>
      </c>
      <c r="D20" s="120" t="s">
        <v>56</v>
      </c>
      <c r="E20" s="121"/>
      <c r="F20" s="121"/>
      <c r="G20" s="121"/>
      <c r="H20" s="51">
        <v>3934.95</v>
      </c>
      <c r="I20" s="47">
        <v>4114.41</v>
      </c>
      <c r="J20" s="47">
        <v>4270</v>
      </c>
      <c r="K20" s="47">
        <v>4270</v>
      </c>
      <c r="L20" s="48">
        <v>4270</v>
      </c>
    </row>
    <row r="21" spans="2:12" x14ac:dyDescent="0.25">
      <c r="B21" s="46" t="s">
        <v>57</v>
      </c>
      <c r="C21" s="46" t="s">
        <v>58</v>
      </c>
      <c r="D21" s="120" t="s">
        <v>59</v>
      </c>
      <c r="E21" s="121"/>
      <c r="F21" s="121"/>
      <c r="G21" s="121"/>
      <c r="H21" s="51">
        <v>160</v>
      </c>
      <c r="I21" s="47">
        <v>663.61</v>
      </c>
      <c r="J21" s="47">
        <v>603.70000000000005</v>
      </c>
      <c r="K21" s="47">
        <v>603.70000000000005</v>
      </c>
      <c r="L21" s="48">
        <v>603.70000000000005</v>
      </c>
    </row>
    <row r="22" spans="2:12" x14ac:dyDescent="0.25">
      <c r="B22" s="46" t="s">
        <v>60</v>
      </c>
      <c r="C22" s="46" t="s">
        <v>61</v>
      </c>
      <c r="D22" s="120" t="s">
        <v>62</v>
      </c>
      <c r="E22" s="121"/>
      <c r="F22" s="121"/>
      <c r="G22" s="121"/>
      <c r="H22" s="51">
        <v>1096.4000000000001</v>
      </c>
      <c r="I22" s="56">
        <v>398.17</v>
      </c>
      <c r="J22" s="47">
        <v>1125.3</v>
      </c>
      <c r="K22" s="47">
        <v>1125.3</v>
      </c>
      <c r="L22" s="48">
        <v>1125.3</v>
      </c>
    </row>
    <row r="23" spans="2:12" x14ac:dyDescent="0.25">
      <c r="B23" s="46" t="s">
        <v>63</v>
      </c>
      <c r="C23" s="46" t="s">
        <v>64</v>
      </c>
      <c r="D23" s="120" t="s">
        <v>65</v>
      </c>
      <c r="E23" s="121"/>
      <c r="F23" s="121"/>
      <c r="G23" s="121"/>
      <c r="H23" s="51">
        <v>16058.59</v>
      </c>
      <c r="I23" s="47">
        <v>14868.07</v>
      </c>
      <c r="J23" s="47">
        <v>14868.07</v>
      </c>
      <c r="K23" s="47">
        <v>14868.07</v>
      </c>
      <c r="L23" s="48">
        <v>14868.07</v>
      </c>
    </row>
    <row r="24" spans="2:12" x14ac:dyDescent="0.25">
      <c r="B24" s="46" t="s">
        <v>66</v>
      </c>
      <c r="C24" s="46" t="s">
        <v>67</v>
      </c>
      <c r="D24" s="120" t="s">
        <v>68</v>
      </c>
      <c r="E24" s="121"/>
      <c r="F24" s="121"/>
      <c r="G24" s="121"/>
      <c r="H24" s="51">
        <v>26696.38</v>
      </c>
      <c r="I24" s="47">
        <v>34507.93</v>
      </c>
      <c r="J24" s="47">
        <v>34507.93</v>
      </c>
      <c r="K24" s="47">
        <v>34507.93</v>
      </c>
      <c r="L24" s="48">
        <v>34507.93</v>
      </c>
    </row>
    <row r="25" spans="2:12" x14ac:dyDescent="0.25">
      <c r="B25" s="46" t="s">
        <v>69</v>
      </c>
      <c r="C25" s="46" t="s">
        <v>70</v>
      </c>
      <c r="D25" s="120" t="s">
        <v>71</v>
      </c>
      <c r="E25" s="121"/>
      <c r="F25" s="121"/>
      <c r="G25" s="121"/>
      <c r="H25" s="51">
        <v>0</v>
      </c>
      <c r="I25" s="47"/>
      <c r="J25" s="47">
        <v>0</v>
      </c>
      <c r="K25" s="47">
        <v>0</v>
      </c>
      <c r="L25" s="48">
        <v>0</v>
      </c>
    </row>
    <row r="26" spans="2:12" x14ac:dyDescent="0.25">
      <c r="B26" s="46" t="s">
        <v>72</v>
      </c>
      <c r="C26" s="46" t="s">
        <v>73</v>
      </c>
      <c r="D26" s="120" t="s">
        <v>74</v>
      </c>
      <c r="E26" s="121"/>
      <c r="F26" s="121"/>
      <c r="G26" s="121"/>
      <c r="H26" s="51">
        <v>62.38</v>
      </c>
      <c r="I26" s="47">
        <v>729.98</v>
      </c>
      <c r="J26" s="47">
        <v>530.98</v>
      </c>
      <c r="K26" s="47">
        <v>530.98</v>
      </c>
      <c r="L26" s="48">
        <v>530.98</v>
      </c>
    </row>
    <row r="27" spans="2:12" x14ac:dyDescent="0.25">
      <c r="B27" s="46" t="s">
        <v>75</v>
      </c>
      <c r="C27" s="46" t="s">
        <v>76</v>
      </c>
      <c r="D27" s="120" t="s">
        <v>77</v>
      </c>
      <c r="E27" s="121"/>
      <c r="F27" s="121"/>
      <c r="G27" s="121"/>
      <c r="H27" s="51">
        <v>102</v>
      </c>
      <c r="I27" s="47">
        <v>265.45</v>
      </c>
      <c r="J27" s="47">
        <v>260</v>
      </c>
      <c r="K27" s="47">
        <v>260</v>
      </c>
      <c r="L27" s="48">
        <v>260</v>
      </c>
    </row>
    <row r="28" spans="2:12" x14ac:dyDescent="0.25">
      <c r="B28" s="46" t="s">
        <v>78</v>
      </c>
      <c r="C28" s="46" t="s">
        <v>79</v>
      </c>
      <c r="D28" s="120" t="s">
        <v>80</v>
      </c>
      <c r="E28" s="121"/>
      <c r="F28" s="121"/>
      <c r="G28" s="121"/>
      <c r="H28" s="51">
        <v>2476.56</v>
      </c>
      <c r="I28" s="47">
        <v>2572.17</v>
      </c>
      <c r="J28" s="47">
        <v>2372.17</v>
      </c>
      <c r="K28" s="47">
        <v>2372.17</v>
      </c>
      <c r="L28" s="48">
        <v>2372.17</v>
      </c>
    </row>
    <row r="29" spans="2:12" x14ac:dyDescent="0.25">
      <c r="B29" s="46" t="s">
        <v>81</v>
      </c>
      <c r="C29" s="46" t="s">
        <v>82</v>
      </c>
      <c r="D29" s="120" t="s">
        <v>83</v>
      </c>
      <c r="E29" s="121"/>
      <c r="F29" s="121"/>
      <c r="G29" s="121"/>
      <c r="H29" s="51">
        <v>0</v>
      </c>
      <c r="I29" s="47"/>
      <c r="J29" s="47">
        <v>3000</v>
      </c>
      <c r="K29" s="47">
        <v>3000</v>
      </c>
      <c r="L29" s="48">
        <v>3000</v>
      </c>
    </row>
    <row r="30" spans="2:12" x14ac:dyDescent="0.25">
      <c r="B30" s="46" t="s">
        <v>84</v>
      </c>
      <c r="C30" s="46" t="s">
        <v>85</v>
      </c>
      <c r="D30" s="120" t="s">
        <v>86</v>
      </c>
      <c r="E30" s="121"/>
      <c r="F30" s="121"/>
      <c r="G30" s="121"/>
      <c r="H30" s="51">
        <v>0</v>
      </c>
      <c r="I30" s="47"/>
      <c r="J30" s="47">
        <v>0</v>
      </c>
      <c r="K30" s="47">
        <v>0</v>
      </c>
      <c r="L30" s="48">
        <v>0</v>
      </c>
    </row>
    <row r="31" spans="2:12" x14ac:dyDescent="0.25">
      <c r="B31" s="46" t="s">
        <v>87</v>
      </c>
      <c r="C31" s="46" t="s">
        <v>88</v>
      </c>
      <c r="D31" s="120" t="s">
        <v>89</v>
      </c>
      <c r="E31" s="121"/>
      <c r="F31" s="121"/>
      <c r="G31" s="121"/>
      <c r="H31" s="51">
        <v>127.44</v>
      </c>
      <c r="I31" s="47">
        <v>132.72</v>
      </c>
      <c r="J31" s="47">
        <v>127.44</v>
      </c>
      <c r="K31" s="47">
        <v>127.44</v>
      </c>
      <c r="L31" s="48">
        <v>127.44</v>
      </c>
    </row>
    <row r="32" spans="2:12" x14ac:dyDescent="0.25">
      <c r="B32" s="46" t="s">
        <v>90</v>
      </c>
      <c r="C32" s="46" t="s">
        <v>91</v>
      </c>
      <c r="D32" s="120" t="s">
        <v>92</v>
      </c>
      <c r="E32" s="121"/>
      <c r="F32" s="121"/>
      <c r="G32" s="121"/>
      <c r="H32" s="51">
        <v>15439.49</v>
      </c>
      <c r="I32" s="47">
        <v>13059.92</v>
      </c>
      <c r="J32" s="47">
        <v>13059.92</v>
      </c>
      <c r="K32" s="47">
        <v>13059.92</v>
      </c>
      <c r="L32" s="48">
        <v>13059.92</v>
      </c>
    </row>
    <row r="33" spans="2:14" x14ac:dyDescent="0.25">
      <c r="B33" s="46" t="s">
        <v>93</v>
      </c>
      <c r="C33" s="46" t="s">
        <v>94</v>
      </c>
      <c r="D33" s="120" t="s">
        <v>95</v>
      </c>
      <c r="E33" s="121"/>
      <c r="F33" s="121"/>
      <c r="G33" s="121"/>
      <c r="H33" s="51">
        <v>2093.06</v>
      </c>
      <c r="I33" s="47">
        <v>2001.46</v>
      </c>
      <c r="J33" s="47">
        <v>2001.46</v>
      </c>
      <c r="K33" s="47">
        <v>2001.46</v>
      </c>
      <c r="L33" s="48">
        <v>2001.46</v>
      </c>
    </row>
    <row r="34" spans="2:14" x14ac:dyDescent="0.25">
      <c r="B34" s="46" t="s">
        <v>96</v>
      </c>
      <c r="C34" s="46" t="s">
        <v>97</v>
      </c>
      <c r="D34" s="120" t="s">
        <v>98</v>
      </c>
      <c r="E34" s="121"/>
      <c r="F34" s="121"/>
      <c r="G34" s="121"/>
      <c r="H34" s="51">
        <v>124.42</v>
      </c>
      <c r="I34" s="47">
        <v>265.45</v>
      </c>
      <c r="J34" s="47">
        <v>240</v>
      </c>
      <c r="K34" s="47">
        <v>240</v>
      </c>
      <c r="L34" s="48">
        <v>240</v>
      </c>
    </row>
    <row r="35" spans="2:14" x14ac:dyDescent="0.25">
      <c r="B35" s="46" t="s">
        <v>99</v>
      </c>
      <c r="C35" s="46" t="s">
        <v>100</v>
      </c>
      <c r="D35" s="120" t="s">
        <v>101</v>
      </c>
      <c r="E35" s="121"/>
      <c r="F35" s="121"/>
      <c r="G35" s="121"/>
      <c r="H35" s="51">
        <v>1151.08</v>
      </c>
      <c r="I35" s="47">
        <v>703.43</v>
      </c>
      <c r="J35" s="47">
        <v>1203.4100000000001</v>
      </c>
      <c r="K35" s="47">
        <v>1203.4100000000001</v>
      </c>
      <c r="L35" s="48">
        <v>1203.4100000000001</v>
      </c>
    </row>
    <row r="36" spans="2:14" x14ac:dyDescent="0.25">
      <c r="B36" s="46" t="s">
        <v>102</v>
      </c>
      <c r="C36" s="46" t="s">
        <v>103</v>
      </c>
      <c r="D36" s="120" t="s">
        <v>104</v>
      </c>
      <c r="E36" s="121"/>
      <c r="F36" s="121"/>
      <c r="G36" s="121"/>
      <c r="H36" s="51">
        <v>2302.5</v>
      </c>
      <c r="I36" s="47">
        <v>1433.41</v>
      </c>
      <c r="J36" s="47">
        <v>650.41</v>
      </c>
      <c r="K36" s="47">
        <v>650.41</v>
      </c>
      <c r="L36" s="48">
        <v>650.41</v>
      </c>
    </row>
    <row r="37" spans="2:14" x14ac:dyDescent="0.25">
      <c r="B37" s="46" t="s">
        <v>105</v>
      </c>
      <c r="C37" s="46" t="s">
        <v>106</v>
      </c>
      <c r="D37" s="120" t="s">
        <v>107</v>
      </c>
      <c r="E37" s="121"/>
      <c r="F37" s="121"/>
      <c r="G37" s="121"/>
      <c r="H37" s="51">
        <v>68.959999999999994</v>
      </c>
      <c r="I37" s="47">
        <v>199.08</v>
      </c>
      <c r="J37" s="47">
        <v>199.08</v>
      </c>
      <c r="K37" s="47">
        <v>199.08</v>
      </c>
      <c r="L37" s="48">
        <v>199.08</v>
      </c>
    </row>
    <row r="38" spans="2:14" x14ac:dyDescent="0.25">
      <c r="B38" s="46" t="s">
        <v>108</v>
      </c>
      <c r="C38" s="46" t="s">
        <v>109</v>
      </c>
      <c r="D38" s="120" t="s">
        <v>110</v>
      </c>
      <c r="E38" s="121"/>
      <c r="F38" s="121"/>
      <c r="G38" s="121"/>
      <c r="H38" s="51">
        <v>510.22</v>
      </c>
      <c r="I38" s="48">
        <v>597.25</v>
      </c>
      <c r="J38" s="47">
        <v>597.25</v>
      </c>
      <c r="K38" s="47">
        <v>597.25</v>
      </c>
      <c r="L38" s="48">
        <v>597.25</v>
      </c>
    </row>
    <row r="39" spans="2:14" x14ac:dyDescent="0.25">
      <c r="B39" s="46" t="s">
        <v>111</v>
      </c>
      <c r="C39" s="46" t="s">
        <v>112</v>
      </c>
      <c r="D39" s="120" t="s">
        <v>113</v>
      </c>
      <c r="E39" s="121"/>
      <c r="F39" s="121"/>
      <c r="G39" s="121"/>
      <c r="H39" s="51">
        <v>163.09</v>
      </c>
      <c r="I39" s="48">
        <v>199.08</v>
      </c>
      <c r="J39" s="47">
        <v>164</v>
      </c>
      <c r="K39" s="47">
        <v>164</v>
      </c>
      <c r="L39" s="48">
        <v>164</v>
      </c>
    </row>
    <row r="40" spans="2:14" x14ac:dyDescent="0.25">
      <c r="B40" s="46" t="s">
        <v>114</v>
      </c>
      <c r="C40" s="46" t="s">
        <v>115</v>
      </c>
      <c r="D40" s="120" t="s">
        <v>116</v>
      </c>
      <c r="E40" s="121"/>
      <c r="F40" s="121"/>
      <c r="G40" s="121"/>
      <c r="H40" s="51">
        <v>66.36</v>
      </c>
      <c r="I40" s="48">
        <v>199.07</v>
      </c>
      <c r="J40" s="47">
        <v>129.53</v>
      </c>
      <c r="K40" s="47">
        <v>129.53</v>
      </c>
      <c r="L40" s="48">
        <v>129.53</v>
      </c>
    </row>
    <row r="41" spans="2:14" x14ac:dyDescent="0.25">
      <c r="B41" s="46" t="s">
        <v>117</v>
      </c>
      <c r="C41" s="46" t="s">
        <v>118</v>
      </c>
      <c r="D41" s="120" t="s">
        <v>119</v>
      </c>
      <c r="E41" s="121"/>
      <c r="F41" s="121"/>
      <c r="G41" s="121"/>
      <c r="H41" s="51">
        <v>265.54000000000002</v>
      </c>
      <c r="I41" s="48">
        <v>265.45</v>
      </c>
      <c r="J41" s="47">
        <v>265.45</v>
      </c>
      <c r="K41" s="47">
        <v>265.45</v>
      </c>
      <c r="L41" s="48">
        <v>265.45</v>
      </c>
    </row>
    <row r="42" spans="2:14" x14ac:dyDescent="0.25">
      <c r="B42" s="46" t="s">
        <v>120</v>
      </c>
      <c r="C42" s="46" t="s">
        <v>121</v>
      </c>
      <c r="D42" s="120" t="s">
        <v>122</v>
      </c>
      <c r="E42" s="121"/>
      <c r="F42" s="121"/>
      <c r="G42" s="121"/>
      <c r="H42" s="51">
        <v>0</v>
      </c>
      <c r="I42" s="48">
        <v>2.31</v>
      </c>
      <c r="J42" s="47">
        <v>2.31</v>
      </c>
      <c r="K42" s="47">
        <v>2.31</v>
      </c>
      <c r="L42" s="48">
        <v>2.31</v>
      </c>
    </row>
    <row r="43" spans="2:14" x14ac:dyDescent="0.25">
      <c r="B43" s="46" t="s">
        <v>123</v>
      </c>
      <c r="C43" s="46" t="s">
        <v>124</v>
      </c>
      <c r="D43" s="120" t="s">
        <v>125</v>
      </c>
      <c r="E43" s="121"/>
      <c r="F43" s="121"/>
      <c r="G43" s="121"/>
      <c r="H43" s="51">
        <v>0</v>
      </c>
      <c r="I43" s="48">
        <v>2.31</v>
      </c>
      <c r="J43" s="47">
        <v>2.31</v>
      </c>
      <c r="K43" s="47">
        <v>2.31</v>
      </c>
      <c r="L43" s="48">
        <v>2.31</v>
      </c>
    </row>
    <row r="44" spans="2:14" x14ac:dyDescent="0.25">
      <c r="B44" s="122" t="s">
        <v>126</v>
      </c>
      <c r="C44" s="121"/>
      <c r="D44" s="121"/>
      <c r="E44" s="121"/>
      <c r="F44" s="121"/>
      <c r="G44" s="121"/>
      <c r="H44" s="51">
        <v>0</v>
      </c>
      <c r="I44" s="49"/>
      <c r="J44" s="47">
        <v>0</v>
      </c>
      <c r="K44" s="47">
        <v>0</v>
      </c>
      <c r="L44" s="48">
        <v>0</v>
      </c>
    </row>
    <row r="45" spans="2:14" x14ac:dyDescent="0.25">
      <c r="B45" s="122" t="s">
        <v>127</v>
      </c>
      <c r="C45" s="121"/>
      <c r="D45" s="121"/>
      <c r="E45" s="121"/>
      <c r="F45" s="121"/>
      <c r="G45" s="121"/>
      <c r="H45" s="54">
        <f>SUM(H46:H52)</f>
        <v>13.27</v>
      </c>
      <c r="I45" s="54">
        <f>SUM(I46:I52)</f>
        <v>3384.4300000000003</v>
      </c>
      <c r="J45" s="54">
        <f>SUM(J46:J52)</f>
        <v>7586.6900000000005</v>
      </c>
      <c r="K45" s="54">
        <f>SUM(K46:K52)</f>
        <v>7586.6900000000005</v>
      </c>
      <c r="L45" s="59">
        <f>SUM(L46:L52)</f>
        <v>7586.6900000000005</v>
      </c>
      <c r="M45" s="95"/>
      <c r="N45" s="96"/>
    </row>
    <row r="46" spans="2:14" x14ac:dyDescent="0.25">
      <c r="B46" s="46" t="s">
        <v>63</v>
      </c>
      <c r="C46" s="46" t="s">
        <v>128</v>
      </c>
      <c r="D46" s="120" t="s">
        <v>65</v>
      </c>
      <c r="E46" s="121"/>
      <c r="F46" s="121"/>
      <c r="G46" s="121"/>
      <c r="H46" s="51">
        <v>0</v>
      </c>
      <c r="I46" s="48">
        <v>238.9</v>
      </c>
      <c r="J46" s="47">
        <v>1938.2</v>
      </c>
      <c r="K46" s="47">
        <v>1938.2</v>
      </c>
      <c r="L46" s="48">
        <v>1938.2</v>
      </c>
    </row>
    <row r="47" spans="2:14" x14ac:dyDescent="0.25">
      <c r="B47" s="46" t="s">
        <v>72</v>
      </c>
      <c r="C47" s="46" t="s">
        <v>129</v>
      </c>
      <c r="D47" s="120" t="s">
        <v>74</v>
      </c>
      <c r="E47" s="121"/>
      <c r="F47" s="121"/>
      <c r="G47" s="121"/>
      <c r="H47" s="51">
        <v>0</v>
      </c>
      <c r="I47" s="48">
        <v>331.81</v>
      </c>
      <c r="J47" s="47">
        <v>331.81</v>
      </c>
      <c r="K47" s="47">
        <v>331.81</v>
      </c>
      <c r="L47" s="48">
        <v>331.81</v>
      </c>
    </row>
    <row r="48" spans="2:14" x14ac:dyDescent="0.25">
      <c r="B48" s="46" t="s">
        <v>111</v>
      </c>
      <c r="C48" s="46" t="s">
        <v>130</v>
      </c>
      <c r="D48" s="120" t="s">
        <v>113</v>
      </c>
      <c r="E48" s="121"/>
      <c r="F48" s="121"/>
      <c r="G48" s="121"/>
      <c r="H48" s="51">
        <v>13.27</v>
      </c>
      <c r="I48" s="48">
        <v>26.54</v>
      </c>
      <c r="J48" s="47">
        <v>26.54</v>
      </c>
      <c r="K48" s="47">
        <v>26.54</v>
      </c>
      <c r="L48" s="48">
        <v>26.54</v>
      </c>
    </row>
    <row r="49" spans="2:12" x14ac:dyDescent="0.25">
      <c r="B49" s="46" t="s">
        <v>117</v>
      </c>
      <c r="C49" s="46" t="s">
        <v>131</v>
      </c>
      <c r="D49" s="120" t="s">
        <v>119</v>
      </c>
      <c r="E49" s="121"/>
      <c r="F49" s="121"/>
      <c r="G49" s="121"/>
      <c r="H49" s="51">
        <v>0</v>
      </c>
      <c r="I49" s="48">
        <v>0</v>
      </c>
      <c r="J49" s="47">
        <v>0</v>
      </c>
      <c r="K49" s="47">
        <v>0</v>
      </c>
      <c r="L49" s="48">
        <v>0</v>
      </c>
    </row>
    <row r="50" spans="2:12" x14ac:dyDescent="0.25">
      <c r="B50" s="46" t="s">
        <v>123</v>
      </c>
      <c r="C50" s="46" t="s">
        <v>132</v>
      </c>
      <c r="D50" s="120" t="s">
        <v>125</v>
      </c>
      <c r="E50" s="121"/>
      <c r="F50" s="121"/>
      <c r="G50" s="121"/>
      <c r="H50" s="51">
        <v>0</v>
      </c>
      <c r="I50" s="48"/>
      <c r="J50" s="47">
        <v>0</v>
      </c>
      <c r="K50" s="47">
        <v>0</v>
      </c>
      <c r="L50" s="48">
        <v>0</v>
      </c>
    </row>
    <row r="51" spans="2:12" x14ac:dyDescent="0.25">
      <c r="B51" s="46" t="s">
        <v>133</v>
      </c>
      <c r="C51" s="46" t="s">
        <v>134</v>
      </c>
      <c r="D51" s="120" t="s">
        <v>135</v>
      </c>
      <c r="E51" s="121"/>
      <c r="F51" s="121"/>
      <c r="G51" s="121"/>
      <c r="H51" s="51">
        <v>0</v>
      </c>
      <c r="I51" s="48">
        <v>1990.84</v>
      </c>
      <c r="J51" s="47">
        <v>3291.54</v>
      </c>
      <c r="K51" s="47">
        <v>3291.54</v>
      </c>
      <c r="L51" s="48">
        <v>3291.54</v>
      </c>
    </row>
    <row r="52" spans="2:12" x14ac:dyDescent="0.25">
      <c r="B52" s="46" t="s">
        <v>136</v>
      </c>
      <c r="C52" s="46" t="s">
        <v>137</v>
      </c>
      <c r="D52" s="120" t="s">
        <v>138</v>
      </c>
      <c r="E52" s="121"/>
      <c r="F52" s="121"/>
      <c r="G52" s="121"/>
      <c r="H52" s="51">
        <v>0</v>
      </c>
      <c r="I52" s="48">
        <v>796.34</v>
      </c>
      <c r="J52" s="47">
        <v>1998.6</v>
      </c>
      <c r="K52" s="47">
        <v>1998.6</v>
      </c>
      <c r="L52" s="48">
        <v>1998.6</v>
      </c>
    </row>
    <row r="53" spans="2:12" x14ac:dyDescent="0.25">
      <c r="B53" s="122" t="s">
        <v>139</v>
      </c>
      <c r="C53" s="121"/>
      <c r="D53" s="121"/>
      <c r="E53" s="121"/>
      <c r="F53" s="121"/>
      <c r="G53" s="121"/>
      <c r="H53" s="54">
        <f>SUM(H54:H68)</f>
        <v>2492.2600000000002</v>
      </c>
      <c r="I53" s="54">
        <f t="shared" ref="I53:L53" si="1">SUM(I54:I68)</f>
        <v>53309.06</v>
      </c>
      <c r="J53" s="54">
        <f t="shared" si="1"/>
        <v>2732.26</v>
      </c>
      <c r="K53" s="54">
        <f t="shared" si="1"/>
        <v>2732.26</v>
      </c>
      <c r="L53" s="59">
        <f t="shared" si="1"/>
        <v>2732.26</v>
      </c>
    </row>
    <row r="54" spans="2:12" x14ac:dyDescent="0.25">
      <c r="B54" s="46" t="s">
        <v>140</v>
      </c>
      <c r="C54" s="46" t="s">
        <v>141</v>
      </c>
      <c r="D54" s="120" t="s">
        <v>142</v>
      </c>
      <c r="E54" s="121"/>
      <c r="F54" s="121"/>
      <c r="G54" s="121"/>
      <c r="H54" s="51">
        <v>0</v>
      </c>
      <c r="I54" s="48"/>
      <c r="J54" s="47">
        <v>0</v>
      </c>
      <c r="K54" s="47">
        <v>0</v>
      </c>
      <c r="L54" s="48">
        <v>0</v>
      </c>
    </row>
    <row r="55" spans="2:12" x14ac:dyDescent="0.25">
      <c r="B55" s="46" t="s">
        <v>54</v>
      </c>
      <c r="C55" s="46" t="s">
        <v>143</v>
      </c>
      <c r="D55" s="120" t="s">
        <v>56</v>
      </c>
      <c r="E55" s="121"/>
      <c r="F55" s="121"/>
      <c r="G55" s="121"/>
      <c r="H55" s="51">
        <v>0</v>
      </c>
      <c r="I55" s="48">
        <v>0</v>
      </c>
      <c r="J55" s="47">
        <v>0</v>
      </c>
      <c r="K55" s="47">
        <v>0</v>
      </c>
      <c r="L55" s="48">
        <v>0</v>
      </c>
    </row>
    <row r="56" spans="2:12" x14ac:dyDescent="0.25">
      <c r="B56" s="46" t="s">
        <v>60</v>
      </c>
      <c r="C56" s="46" t="s">
        <v>144</v>
      </c>
      <c r="D56" s="120" t="s">
        <v>62</v>
      </c>
      <c r="E56" s="121"/>
      <c r="F56" s="121"/>
      <c r="G56" s="121"/>
      <c r="H56" s="51">
        <v>0</v>
      </c>
      <c r="I56" s="48">
        <v>0</v>
      </c>
      <c r="J56" s="47">
        <v>0</v>
      </c>
      <c r="K56" s="47">
        <v>0</v>
      </c>
      <c r="L56" s="48">
        <v>0</v>
      </c>
    </row>
    <row r="57" spans="2:12" x14ac:dyDescent="0.25">
      <c r="B57" s="46" t="s">
        <v>63</v>
      </c>
      <c r="C57" s="46" t="s">
        <v>145</v>
      </c>
      <c r="D57" s="120" t="s">
        <v>65</v>
      </c>
      <c r="E57" s="121"/>
      <c r="F57" s="121"/>
      <c r="G57" s="121"/>
      <c r="H57" s="51">
        <v>0</v>
      </c>
      <c r="I57" s="48">
        <v>597.25</v>
      </c>
      <c r="J57" s="47">
        <v>0</v>
      </c>
      <c r="K57" s="47">
        <v>0</v>
      </c>
      <c r="L57" s="48">
        <v>0</v>
      </c>
    </row>
    <row r="58" spans="2:12" x14ac:dyDescent="0.25">
      <c r="B58" s="46" t="s">
        <v>146</v>
      </c>
      <c r="C58" s="46" t="s">
        <v>147</v>
      </c>
      <c r="D58" s="120" t="s">
        <v>148</v>
      </c>
      <c r="E58" s="121"/>
      <c r="F58" s="121"/>
      <c r="G58" s="121"/>
      <c r="H58" s="51">
        <v>0</v>
      </c>
      <c r="I58" s="48">
        <v>0</v>
      </c>
      <c r="J58" s="47">
        <v>0</v>
      </c>
      <c r="K58" s="47">
        <v>0</v>
      </c>
      <c r="L58" s="48">
        <v>0</v>
      </c>
    </row>
    <row r="59" spans="2:12" x14ac:dyDescent="0.25">
      <c r="B59" s="46" t="s">
        <v>69</v>
      </c>
      <c r="C59" s="46" t="s">
        <v>149</v>
      </c>
      <c r="D59" s="120" t="s">
        <v>71</v>
      </c>
      <c r="E59" s="121"/>
      <c r="F59" s="121"/>
      <c r="G59" s="121"/>
      <c r="H59" s="51">
        <v>0</v>
      </c>
      <c r="I59" s="48"/>
      <c r="J59" s="47">
        <v>0</v>
      </c>
      <c r="K59" s="47">
        <v>0</v>
      </c>
      <c r="L59" s="48">
        <v>0</v>
      </c>
    </row>
    <row r="60" spans="2:12" x14ac:dyDescent="0.25">
      <c r="B60" s="46" t="s">
        <v>78</v>
      </c>
      <c r="C60" s="46" t="s">
        <v>150</v>
      </c>
      <c r="D60" s="120" t="s">
        <v>80</v>
      </c>
      <c r="E60" s="121"/>
      <c r="F60" s="121"/>
      <c r="G60" s="121"/>
      <c r="H60" s="51">
        <v>0</v>
      </c>
      <c r="I60" s="48"/>
      <c r="J60" s="47">
        <v>0</v>
      </c>
      <c r="K60" s="47">
        <v>0</v>
      </c>
      <c r="L60" s="48">
        <v>0</v>
      </c>
    </row>
    <row r="61" spans="2:12" x14ac:dyDescent="0.25">
      <c r="B61" s="46" t="s">
        <v>102</v>
      </c>
      <c r="C61" s="46" t="s">
        <v>151</v>
      </c>
      <c r="D61" s="120" t="s">
        <v>104</v>
      </c>
      <c r="E61" s="121"/>
      <c r="F61" s="121"/>
      <c r="G61" s="121"/>
      <c r="H61" s="51">
        <v>0</v>
      </c>
      <c r="I61" s="48">
        <v>0</v>
      </c>
      <c r="J61" s="47">
        <v>0</v>
      </c>
      <c r="K61" s="47">
        <v>0</v>
      </c>
      <c r="L61" s="48">
        <v>0</v>
      </c>
    </row>
    <row r="62" spans="2:12" ht="21.75" customHeight="1" x14ac:dyDescent="0.25">
      <c r="B62" s="46" t="s">
        <v>152</v>
      </c>
      <c r="C62" s="46" t="s">
        <v>153</v>
      </c>
      <c r="D62" s="120" t="s">
        <v>154</v>
      </c>
      <c r="E62" s="121"/>
      <c r="F62" s="121"/>
      <c r="G62" s="121"/>
      <c r="H62" s="51">
        <v>232.26</v>
      </c>
      <c r="I62" s="48">
        <v>331.81</v>
      </c>
      <c r="J62" s="47">
        <v>232.26</v>
      </c>
      <c r="K62" s="47">
        <v>232.26</v>
      </c>
      <c r="L62" s="48">
        <v>232.26</v>
      </c>
    </row>
    <row r="63" spans="2:12" x14ac:dyDescent="0.25">
      <c r="B63" s="46" t="s">
        <v>108</v>
      </c>
      <c r="C63" s="46" t="s">
        <v>155</v>
      </c>
      <c r="D63" s="120" t="s">
        <v>110</v>
      </c>
      <c r="E63" s="121"/>
      <c r="F63" s="121"/>
      <c r="G63" s="121"/>
      <c r="H63" s="51">
        <v>0</v>
      </c>
      <c r="I63" s="48">
        <v>0</v>
      </c>
      <c r="J63" s="47">
        <v>0</v>
      </c>
      <c r="K63" s="47">
        <v>0</v>
      </c>
      <c r="L63" s="48">
        <v>0</v>
      </c>
    </row>
    <row r="64" spans="2:12" x14ac:dyDescent="0.25">
      <c r="B64" s="46" t="s">
        <v>114</v>
      </c>
      <c r="C64" s="46" t="s">
        <v>156</v>
      </c>
      <c r="D64" s="120" t="s">
        <v>116</v>
      </c>
      <c r="E64" s="121"/>
      <c r="F64" s="121"/>
      <c r="G64" s="121"/>
      <c r="H64" s="51">
        <v>0</v>
      </c>
      <c r="I64" s="48"/>
      <c r="J64" s="47">
        <v>0</v>
      </c>
      <c r="K64" s="47">
        <v>0</v>
      </c>
      <c r="L64" s="48">
        <v>0</v>
      </c>
    </row>
    <row r="65" spans="2:12" x14ac:dyDescent="0.25">
      <c r="B65" s="46" t="s">
        <v>117</v>
      </c>
      <c r="C65" s="46" t="s">
        <v>157</v>
      </c>
      <c r="D65" s="120" t="s">
        <v>119</v>
      </c>
      <c r="E65" s="121"/>
      <c r="F65" s="121"/>
      <c r="G65" s="121"/>
      <c r="H65" s="51">
        <v>2260</v>
      </c>
      <c r="I65" s="48">
        <v>52380</v>
      </c>
      <c r="J65" s="47">
        <v>2500</v>
      </c>
      <c r="K65" s="47">
        <v>2500</v>
      </c>
      <c r="L65" s="48">
        <v>2500</v>
      </c>
    </row>
    <row r="66" spans="2:12" x14ac:dyDescent="0.25">
      <c r="B66" s="46" t="s">
        <v>123</v>
      </c>
      <c r="C66" s="46" t="s">
        <v>158</v>
      </c>
      <c r="D66" s="120" t="s">
        <v>125</v>
      </c>
      <c r="E66" s="121"/>
      <c r="F66" s="121"/>
      <c r="G66" s="121"/>
      <c r="H66" s="51">
        <v>0</v>
      </c>
      <c r="I66" s="48"/>
      <c r="J66" s="47">
        <v>0</v>
      </c>
      <c r="K66" s="47">
        <v>0</v>
      </c>
      <c r="L66" s="48">
        <v>0</v>
      </c>
    </row>
    <row r="67" spans="2:12" x14ac:dyDescent="0.25">
      <c r="B67" s="46" t="s">
        <v>133</v>
      </c>
      <c r="C67" s="46" t="s">
        <v>159</v>
      </c>
      <c r="D67" s="120" t="s">
        <v>135</v>
      </c>
      <c r="E67" s="121"/>
      <c r="F67" s="121"/>
      <c r="G67" s="121"/>
      <c r="H67" s="51">
        <v>0</v>
      </c>
      <c r="I67" s="48"/>
      <c r="J67" s="47">
        <v>0</v>
      </c>
      <c r="K67" s="47">
        <v>0</v>
      </c>
      <c r="L67" s="48">
        <v>0</v>
      </c>
    </row>
    <row r="68" spans="2:12" x14ac:dyDescent="0.25">
      <c r="B68" s="46" t="s">
        <v>136</v>
      </c>
      <c r="C68" s="46" t="s">
        <v>160</v>
      </c>
      <c r="D68" s="120" t="s">
        <v>138</v>
      </c>
      <c r="E68" s="121"/>
      <c r="F68" s="121"/>
      <c r="G68" s="121"/>
      <c r="H68" s="51">
        <v>0</v>
      </c>
      <c r="I68" s="48">
        <v>0</v>
      </c>
      <c r="J68" s="47">
        <v>0</v>
      </c>
      <c r="K68" s="47">
        <v>0</v>
      </c>
      <c r="L68" s="48">
        <v>0</v>
      </c>
    </row>
    <row r="69" spans="2:12" x14ac:dyDescent="0.25">
      <c r="B69" s="122" t="s">
        <v>161</v>
      </c>
      <c r="C69" s="121"/>
      <c r="D69" s="121"/>
      <c r="E69" s="121"/>
      <c r="F69" s="121"/>
      <c r="G69" s="121"/>
      <c r="H69" s="51">
        <v>0</v>
      </c>
      <c r="I69" s="49"/>
      <c r="J69" s="47">
        <v>0</v>
      </c>
      <c r="K69" s="47">
        <v>0</v>
      </c>
      <c r="L69" s="48">
        <v>0</v>
      </c>
    </row>
    <row r="70" spans="2:12" x14ac:dyDescent="0.25">
      <c r="B70" s="46" t="s">
        <v>162</v>
      </c>
      <c r="C70" s="46" t="s">
        <v>163</v>
      </c>
      <c r="D70" s="120" t="s">
        <v>164</v>
      </c>
      <c r="E70" s="121"/>
      <c r="F70" s="121"/>
      <c r="G70" s="121"/>
      <c r="H70" s="51">
        <v>0</v>
      </c>
      <c r="I70" s="48"/>
      <c r="J70" s="47">
        <v>0</v>
      </c>
      <c r="K70" s="47">
        <v>0</v>
      </c>
      <c r="L70" s="48">
        <v>0</v>
      </c>
    </row>
    <row r="71" spans="2:12" x14ac:dyDescent="0.25">
      <c r="B71" s="122" t="s">
        <v>165</v>
      </c>
      <c r="C71" s="121"/>
      <c r="D71" s="121"/>
      <c r="E71" s="121"/>
      <c r="F71" s="121"/>
      <c r="G71" s="121"/>
      <c r="H71" s="54">
        <f>SUM(H72:H94)</f>
        <v>1503222.29</v>
      </c>
      <c r="I71" s="54">
        <f t="shared" ref="I71:L71" si="2">SUM(I72:I94)</f>
        <v>1492882.9799999997</v>
      </c>
      <c r="J71" s="54">
        <f t="shared" si="2"/>
        <v>2278571.12</v>
      </c>
      <c r="K71" s="54">
        <f t="shared" si="2"/>
        <v>2278571.12</v>
      </c>
      <c r="L71" s="59">
        <f t="shared" si="2"/>
        <v>2278571.12</v>
      </c>
    </row>
    <row r="72" spans="2:12" x14ac:dyDescent="0.25">
      <c r="B72" s="46" t="s">
        <v>140</v>
      </c>
      <c r="C72" s="46" t="s">
        <v>166</v>
      </c>
      <c r="D72" s="120" t="s">
        <v>142</v>
      </c>
      <c r="E72" s="121"/>
      <c r="F72" s="121"/>
      <c r="G72" s="121"/>
      <c r="H72" s="51">
        <v>1081915.83</v>
      </c>
      <c r="I72" s="48">
        <v>1175196.3999999999</v>
      </c>
      <c r="J72" s="47">
        <v>1646238.09</v>
      </c>
      <c r="K72" s="47">
        <v>1646238.09</v>
      </c>
      <c r="L72" s="48">
        <v>1646238.09</v>
      </c>
    </row>
    <row r="73" spans="2:12" x14ac:dyDescent="0.25">
      <c r="B73" s="46" t="s">
        <v>167</v>
      </c>
      <c r="C73" s="46" t="s">
        <v>168</v>
      </c>
      <c r="D73" s="120" t="s">
        <v>169</v>
      </c>
      <c r="E73" s="121"/>
      <c r="F73" s="121"/>
      <c r="G73" s="121"/>
      <c r="H73" s="51">
        <v>14116.78</v>
      </c>
      <c r="I73" s="48">
        <v>15530.52</v>
      </c>
      <c r="J73" s="47">
        <v>20705.23</v>
      </c>
      <c r="K73" s="47">
        <v>20705.23</v>
      </c>
      <c r="L73" s="48">
        <v>20705.23</v>
      </c>
    </row>
    <row r="74" spans="2:12" x14ac:dyDescent="0.25">
      <c r="B74" s="46" t="s">
        <v>170</v>
      </c>
      <c r="C74" s="46" t="s">
        <v>171</v>
      </c>
      <c r="D74" s="120" t="s">
        <v>172</v>
      </c>
      <c r="E74" s="121"/>
      <c r="F74" s="121"/>
      <c r="G74" s="121"/>
      <c r="H74" s="51">
        <v>21536.55</v>
      </c>
      <c r="I74" s="48">
        <v>25588.959999999999</v>
      </c>
      <c r="J74" s="47">
        <v>35101.18</v>
      </c>
      <c r="K74" s="47">
        <v>35101.18</v>
      </c>
      <c r="L74" s="48">
        <v>35101.18</v>
      </c>
    </row>
    <row r="75" spans="2:12" x14ac:dyDescent="0.25">
      <c r="B75" s="46" t="s">
        <v>51</v>
      </c>
      <c r="C75" s="46" t="s">
        <v>173</v>
      </c>
      <c r="D75" s="120" t="s">
        <v>53</v>
      </c>
      <c r="E75" s="121"/>
      <c r="F75" s="121"/>
      <c r="G75" s="121"/>
      <c r="H75" s="51">
        <v>172.01</v>
      </c>
      <c r="I75" s="48">
        <v>344.02</v>
      </c>
      <c r="J75" s="47">
        <v>344.02</v>
      </c>
      <c r="K75" s="47">
        <v>344.02</v>
      </c>
      <c r="L75" s="48">
        <v>344.02</v>
      </c>
    </row>
    <row r="76" spans="2:12" x14ac:dyDescent="0.25">
      <c r="B76" s="46" t="s">
        <v>51</v>
      </c>
      <c r="C76" s="46" t="s">
        <v>174</v>
      </c>
      <c r="D76" s="120" t="s">
        <v>53</v>
      </c>
      <c r="E76" s="121"/>
      <c r="F76" s="121"/>
      <c r="G76" s="121"/>
      <c r="H76" s="51">
        <v>48062.42</v>
      </c>
      <c r="I76" s="48">
        <v>32147.26</v>
      </c>
      <c r="J76" s="47">
        <v>67280.800000000003</v>
      </c>
      <c r="K76" s="47">
        <v>67280.800000000003</v>
      </c>
      <c r="L76" s="48">
        <v>67280.800000000003</v>
      </c>
    </row>
    <row r="77" spans="2:12" x14ac:dyDescent="0.25">
      <c r="B77" s="46" t="s">
        <v>175</v>
      </c>
      <c r="C77" s="46" t="s">
        <v>176</v>
      </c>
      <c r="D77" s="120" t="s">
        <v>177</v>
      </c>
      <c r="E77" s="121"/>
      <c r="F77" s="121"/>
      <c r="G77" s="121"/>
      <c r="H77" s="51">
        <v>184449.21</v>
      </c>
      <c r="I77" s="48">
        <v>192692.4</v>
      </c>
      <c r="J77" s="47">
        <v>284575.19</v>
      </c>
      <c r="K77" s="47">
        <v>284575.19</v>
      </c>
      <c r="L77" s="48">
        <v>284575.19</v>
      </c>
    </row>
    <row r="78" spans="2:12" x14ac:dyDescent="0.25">
      <c r="B78" s="46" t="s">
        <v>54</v>
      </c>
      <c r="C78" s="46" t="s">
        <v>178</v>
      </c>
      <c r="D78" s="120" t="s">
        <v>56</v>
      </c>
      <c r="E78" s="121"/>
      <c r="F78" s="121"/>
      <c r="G78" s="121"/>
      <c r="H78" s="51">
        <v>4458.2</v>
      </c>
      <c r="I78" s="48">
        <v>2694.27</v>
      </c>
      <c r="J78" s="47">
        <v>580.5</v>
      </c>
      <c r="K78" s="47">
        <v>580.5</v>
      </c>
      <c r="L78" s="48">
        <v>580.5</v>
      </c>
    </row>
    <row r="79" spans="2:12" x14ac:dyDescent="0.25">
      <c r="B79" s="46" t="s">
        <v>162</v>
      </c>
      <c r="C79" s="46" t="s">
        <v>179</v>
      </c>
      <c r="D79" s="120" t="s">
        <v>164</v>
      </c>
      <c r="E79" s="121"/>
      <c r="F79" s="121"/>
      <c r="G79" s="121"/>
      <c r="H79" s="51">
        <v>30043.759999999998</v>
      </c>
      <c r="I79" s="48">
        <v>1650.27</v>
      </c>
      <c r="J79" s="47">
        <v>37373</v>
      </c>
      <c r="K79" s="47">
        <v>37373</v>
      </c>
      <c r="L79" s="48">
        <v>37373</v>
      </c>
    </row>
    <row r="80" spans="2:12" x14ac:dyDescent="0.25">
      <c r="B80" s="46" t="s">
        <v>63</v>
      </c>
      <c r="C80" s="46" t="s">
        <v>180</v>
      </c>
      <c r="D80" s="120" t="s">
        <v>65</v>
      </c>
      <c r="E80" s="121"/>
      <c r="F80" s="121"/>
      <c r="G80" s="121"/>
      <c r="H80" s="51">
        <v>3199.96</v>
      </c>
      <c r="I80" s="48">
        <v>2654.46</v>
      </c>
      <c r="J80" s="47">
        <v>5914.35</v>
      </c>
      <c r="K80" s="47">
        <v>5914.35</v>
      </c>
      <c r="L80" s="48">
        <v>5914.35</v>
      </c>
    </row>
    <row r="81" spans="2:12" x14ac:dyDescent="0.25">
      <c r="B81" s="46" t="s">
        <v>72</v>
      </c>
      <c r="C81" s="46" t="s">
        <v>181</v>
      </c>
      <c r="D81" s="120" t="s">
        <v>74</v>
      </c>
      <c r="E81" s="121"/>
      <c r="F81" s="121"/>
      <c r="G81" s="121"/>
      <c r="H81" s="51">
        <v>295</v>
      </c>
      <c r="I81" s="48">
        <v>265.45</v>
      </c>
      <c r="J81" s="47">
        <v>850.65</v>
      </c>
      <c r="K81" s="47">
        <v>850.65</v>
      </c>
      <c r="L81" s="48">
        <v>850.65</v>
      </c>
    </row>
    <row r="82" spans="2:12" x14ac:dyDescent="0.25">
      <c r="B82" s="46" t="s">
        <v>78</v>
      </c>
      <c r="C82" s="46" t="s">
        <v>182</v>
      </c>
      <c r="D82" s="120" t="s">
        <v>80</v>
      </c>
      <c r="E82" s="121"/>
      <c r="F82" s="121"/>
      <c r="G82" s="121"/>
      <c r="H82" s="51">
        <v>370</v>
      </c>
      <c r="I82" s="48">
        <v>370</v>
      </c>
      <c r="J82" s="47">
        <v>970.5</v>
      </c>
      <c r="K82" s="47">
        <v>970.5</v>
      </c>
      <c r="L82" s="48">
        <v>970.5</v>
      </c>
    </row>
    <row r="83" spans="2:12" x14ac:dyDescent="0.25">
      <c r="B83" s="52">
        <v>3296</v>
      </c>
      <c r="C83" s="53" t="s">
        <v>187</v>
      </c>
      <c r="D83" s="123" t="s">
        <v>188</v>
      </c>
      <c r="E83" s="121"/>
      <c r="F83" s="121"/>
      <c r="G83" s="121"/>
      <c r="H83" s="51">
        <v>0</v>
      </c>
      <c r="I83" s="48">
        <v>0</v>
      </c>
      <c r="J83" s="47">
        <v>0</v>
      </c>
      <c r="K83" s="47">
        <v>0</v>
      </c>
      <c r="L83" s="48">
        <v>0</v>
      </c>
    </row>
    <row r="84" spans="2:12" x14ac:dyDescent="0.25">
      <c r="B84" s="52">
        <v>3222</v>
      </c>
      <c r="C84" s="46" t="s">
        <v>271</v>
      </c>
      <c r="D84" s="120" t="s">
        <v>148</v>
      </c>
      <c r="E84" s="121"/>
      <c r="F84" s="121"/>
      <c r="G84" s="121"/>
      <c r="H84" s="51">
        <v>69508.94</v>
      </c>
      <c r="I84" s="48">
        <v>0</v>
      </c>
      <c r="J84" s="47">
        <v>120350.5</v>
      </c>
      <c r="K84" s="47">
        <v>120350.5</v>
      </c>
      <c r="L84" s="48">
        <v>120350.5</v>
      </c>
    </row>
    <row r="85" spans="2:12" x14ac:dyDescent="0.25">
      <c r="B85" s="46" t="s">
        <v>105</v>
      </c>
      <c r="C85" s="46" t="s">
        <v>183</v>
      </c>
      <c r="D85" s="120" t="s">
        <v>107</v>
      </c>
      <c r="E85" s="121"/>
      <c r="F85" s="121"/>
      <c r="G85" s="121"/>
      <c r="H85" s="51">
        <v>0</v>
      </c>
      <c r="I85" s="48"/>
      <c r="J85" s="47">
        <v>0</v>
      </c>
      <c r="K85" s="47">
        <v>0</v>
      </c>
      <c r="L85" s="48">
        <v>0</v>
      </c>
    </row>
    <row r="86" spans="2:12" x14ac:dyDescent="0.25">
      <c r="B86" s="46" t="s">
        <v>108</v>
      </c>
      <c r="C86" s="46" t="s">
        <v>184</v>
      </c>
      <c r="D86" s="120" t="s">
        <v>110</v>
      </c>
      <c r="E86" s="121"/>
      <c r="F86" s="121"/>
      <c r="G86" s="121"/>
      <c r="H86" s="51">
        <v>254.94</v>
      </c>
      <c r="I86" s="48">
        <v>350</v>
      </c>
      <c r="J86" s="47">
        <v>954.2</v>
      </c>
      <c r="K86" s="47">
        <v>954.2</v>
      </c>
      <c r="L86" s="48">
        <v>954.2</v>
      </c>
    </row>
    <row r="87" spans="2:12" x14ac:dyDescent="0.25">
      <c r="B87" s="46" t="s">
        <v>114</v>
      </c>
      <c r="C87" s="46" t="s">
        <v>185</v>
      </c>
      <c r="D87" s="120" t="s">
        <v>116</v>
      </c>
      <c r="E87" s="121"/>
      <c r="F87" s="121"/>
      <c r="G87" s="121"/>
      <c r="H87" s="51">
        <v>0</v>
      </c>
      <c r="I87" s="48">
        <v>0</v>
      </c>
      <c r="J87" s="47">
        <v>3600</v>
      </c>
      <c r="K87" s="47">
        <v>3600</v>
      </c>
      <c r="L87" s="48">
        <v>3600</v>
      </c>
    </row>
    <row r="88" spans="2:12" x14ac:dyDescent="0.25">
      <c r="B88" s="46" t="s">
        <v>186</v>
      </c>
      <c r="C88" s="46" t="s">
        <v>187</v>
      </c>
      <c r="D88" s="120" t="s">
        <v>188</v>
      </c>
      <c r="E88" s="121"/>
      <c r="F88" s="121"/>
      <c r="G88" s="121"/>
      <c r="H88" s="51">
        <v>0</v>
      </c>
      <c r="I88" s="48">
        <v>0</v>
      </c>
      <c r="J88" s="47">
        <v>0</v>
      </c>
      <c r="K88" s="47">
        <v>0</v>
      </c>
      <c r="L88" s="48">
        <v>0</v>
      </c>
    </row>
    <row r="89" spans="2:12" x14ac:dyDescent="0.25">
      <c r="B89" s="46" t="s">
        <v>123</v>
      </c>
      <c r="C89" s="46" t="s">
        <v>189</v>
      </c>
      <c r="D89" s="120" t="s">
        <v>125</v>
      </c>
      <c r="E89" s="121"/>
      <c r="F89" s="121"/>
      <c r="G89" s="121"/>
      <c r="H89" s="51">
        <v>124.53</v>
      </c>
      <c r="I89" s="48">
        <v>0</v>
      </c>
      <c r="J89" s="47">
        <v>125</v>
      </c>
      <c r="K89" s="47">
        <v>125</v>
      </c>
      <c r="L89" s="48">
        <v>125</v>
      </c>
    </row>
    <row r="90" spans="2:12" x14ac:dyDescent="0.25">
      <c r="B90" s="46" t="s">
        <v>123</v>
      </c>
      <c r="C90" s="46" t="s">
        <v>190</v>
      </c>
      <c r="D90" s="120" t="s">
        <v>125</v>
      </c>
      <c r="E90" s="121"/>
      <c r="F90" s="121"/>
      <c r="G90" s="121"/>
      <c r="H90" s="51">
        <v>0</v>
      </c>
      <c r="I90" s="48"/>
      <c r="J90" s="47">
        <v>0</v>
      </c>
      <c r="K90" s="47">
        <v>0</v>
      </c>
      <c r="L90" s="48">
        <v>0</v>
      </c>
    </row>
    <row r="91" spans="2:12" x14ac:dyDescent="0.25">
      <c r="B91" s="46" t="s">
        <v>191</v>
      </c>
      <c r="C91" s="46" t="s">
        <v>192</v>
      </c>
      <c r="D91" s="120" t="s">
        <v>193</v>
      </c>
      <c r="E91" s="121"/>
      <c r="F91" s="121"/>
      <c r="G91" s="121"/>
      <c r="H91" s="51">
        <v>17413.84</v>
      </c>
      <c r="I91" s="48">
        <v>15926.74</v>
      </c>
      <c r="J91" s="47">
        <v>23135.68</v>
      </c>
      <c r="K91" s="47">
        <v>23135.68</v>
      </c>
      <c r="L91" s="48">
        <v>23135.68</v>
      </c>
    </row>
    <row r="92" spans="2:12" x14ac:dyDescent="0.25">
      <c r="B92" s="46" t="s">
        <v>133</v>
      </c>
      <c r="C92" s="46" t="s">
        <v>194</v>
      </c>
      <c r="D92" s="120" t="s">
        <v>135</v>
      </c>
      <c r="E92" s="121"/>
      <c r="F92" s="121"/>
      <c r="G92" s="121"/>
      <c r="H92" s="51">
        <v>1123.8499999999999</v>
      </c>
      <c r="I92" s="48">
        <v>1327.23</v>
      </c>
      <c r="J92" s="47">
        <v>1327.23</v>
      </c>
      <c r="K92" s="47">
        <v>1327.23</v>
      </c>
      <c r="L92" s="48">
        <v>1327.23</v>
      </c>
    </row>
    <row r="93" spans="2:12" x14ac:dyDescent="0.25">
      <c r="B93" s="46" t="s">
        <v>195</v>
      </c>
      <c r="C93" s="46" t="s">
        <v>196</v>
      </c>
      <c r="D93" s="120" t="s">
        <v>197</v>
      </c>
      <c r="E93" s="121"/>
      <c r="F93" s="121"/>
      <c r="G93" s="121"/>
      <c r="H93" s="51">
        <v>0</v>
      </c>
      <c r="I93" s="48">
        <v>0</v>
      </c>
      <c r="J93" s="47">
        <v>0</v>
      </c>
      <c r="K93" s="47">
        <v>0</v>
      </c>
      <c r="L93" s="48">
        <v>0</v>
      </c>
    </row>
    <row r="94" spans="2:12" x14ac:dyDescent="0.25">
      <c r="B94" s="46" t="s">
        <v>198</v>
      </c>
      <c r="C94" s="46" t="s">
        <v>199</v>
      </c>
      <c r="D94" s="120" t="s">
        <v>200</v>
      </c>
      <c r="E94" s="121"/>
      <c r="F94" s="121"/>
      <c r="G94" s="121"/>
      <c r="H94" s="51">
        <v>26176.47</v>
      </c>
      <c r="I94" s="48">
        <v>26145</v>
      </c>
      <c r="J94" s="47">
        <v>29145</v>
      </c>
      <c r="K94" s="47">
        <v>29145</v>
      </c>
      <c r="L94" s="48">
        <v>29145</v>
      </c>
    </row>
    <row r="95" spans="2:12" x14ac:dyDescent="0.25">
      <c r="B95" s="122" t="s">
        <v>201</v>
      </c>
      <c r="C95" s="121"/>
      <c r="D95" s="121"/>
      <c r="E95" s="121"/>
      <c r="F95" s="121"/>
      <c r="G95" s="121"/>
      <c r="H95" s="54">
        <f>SUM(H96:H100)</f>
        <v>3158.9800000000005</v>
      </c>
      <c r="I95" s="54">
        <v>2258.81</v>
      </c>
      <c r="J95" s="54">
        <f t="shared" ref="J95:L95" si="3">SUM(J96:J100)</f>
        <v>3214.9700000000003</v>
      </c>
      <c r="K95" s="54">
        <f t="shared" si="3"/>
        <v>3214.9700000000003</v>
      </c>
      <c r="L95" s="59">
        <f t="shared" si="3"/>
        <v>3214.9700000000003</v>
      </c>
    </row>
    <row r="96" spans="2:12" x14ac:dyDescent="0.25">
      <c r="B96" s="46" t="s">
        <v>54</v>
      </c>
      <c r="C96" s="46" t="s">
        <v>202</v>
      </c>
      <c r="D96" s="120" t="s">
        <v>56</v>
      </c>
      <c r="E96" s="121"/>
      <c r="F96" s="121"/>
      <c r="G96" s="121"/>
      <c r="H96" s="51">
        <v>451.35</v>
      </c>
      <c r="I96" s="48">
        <v>896.95</v>
      </c>
      <c r="J96" s="47">
        <v>1200</v>
      </c>
      <c r="K96" s="47">
        <v>1200</v>
      </c>
      <c r="L96" s="48">
        <v>1200</v>
      </c>
    </row>
    <row r="97" spans="2:12" x14ac:dyDescent="0.25">
      <c r="B97" s="46" t="s">
        <v>63</v>
      </c>
      <c r="C97" s="46" t="s">
        <v>203</v>
      </c>
      <c r="D97" s="120" t="s">
        <v>65</v>
      </c>
      <c r="E97" s="121"/>
      <c r="F97" s="121"/>
      <c r="G97" s="121"/>
      <c r="H97" s="51">
        <v>319.10000000000002</v>
      </c>
      <c r="I97" s="48">
        <v>132.72</v>
      </c>
      <c r="J97" s="47">
        <v>532.72</v>
      </c>
      <c r="K97" s="47">
        <v>532.72</v>
      </c>
      <c r="L97" s="48">
        <v>532.72</v>
      </c>
    </row>
    <row r="98" spans="2:12" x14ac:dyDescent="0.25">
      <c r="B98" s="46" t="s">
        <v>72</v>
      </c>
      <c r="C98" s="46" t="s">
        <v>204</v>
      </c>
      <c r="D98" s="120" t="s">
        <v>74</v>
      </c>
      <c r="E98" s="121"/>
      <c r="F98" s="121"/>
      <c r="G98" s="121"/>
      <c r="H98" s="51">
        <v>0</v>
      </c>
      <c r="I98" s="48">
        <v>398.16</v>
      </c>
      <c r="J98" s="47">
        <v>400</v>
      </c>
      <c r="K98" s="47">
        <v>400</v>
      </c>
      <c r="L98" s="48">
        <v>400</v>
      </c>
    </row>
    <row r="99" spans="2:12" x14ac:dyDescent="0.25">
      <c r="B99" s="46" t="s">
        <v>108</v>
      </c>
      <c r="C99" s="46" t="s">
        <v>205</v>
      </c>
      <c r="D99" s="120" t="s">
        <v>110</v>
      </c>
      <c r="E99" s="121"/>
      <c r="F99" s="121"/>
      <c r="G99" s="121"/>
      <c r="H99" s="51">
        <v>0</v>
      </c>
      <c r="I99" s="48"/>
      <c r="J99" s="47">
        <v>0</v>
      </c>
      <c r="K99" s="47">
        <v>0</v>
      </c>
      <c r="L99" s="48">
        <v>0</v>
      </c>
    </row>
    <row r="100" spans="2:12" x14ac:dyDescent="0.25">
      <c r="B100" s="46">
        <v>4227</v>
      </c>
      <c r="C100" s="46" t="s">
        <v>206</v>
      </c>
      <c r="D100" s="120" t="s">
        <v>135</v>
      </c>
      <c r="E100" s="121"/>
      <c r="F100" s="121"/>
      <c r="G100" s="121"/>
      <c r="H100" s="51">
        <v>2388.5300000000002</v>
      </c>
      <c r="I100" s="48">
        <v>830.98</v>
      </c>
      <c r="J100" s="47">
        <v>1082.25</v>
      </c>
      <c r="K100" s="47">
        <v>1082.25</v>
      </c>
      <c r="L100" s="48">
        <v>1082.25</v>
      </c>
    </row>
    <row r="101" spans="2:12" x14ac:dyDescent="0.25">
      <c r="B101" s="122" t="s">
        <v>207</v>
      </c>
      <c r="C101" s="121"/>
      <c r="D101" s="121"/>
      <c r="E101" s="121"/>
      <c r="F101" s="121"/>
      <c r="G101" s="121"/>
      <c r="H101" s="54">
        <f>SUM(H102:H104)</f>
        <v>0</v>
      </c>
      <c r="I101" s="54">
        <f t="shared" ref="I101:L101" si="4">SUM(I102:I104)</f>
        <v>291.99</v>
      </c>
      <c r="J101" s="54">
        <f t="shared" si="4"/>
        <v>0</v>
      </c>
      <c r="K101" s="54">
        <f t="shared" si="4"/>
        <v>0</v>
      </c>
      <c r="L101" s="59">
        <f t="shared" si="4"/>
        <v>0</v>
      </c>
    </row>
    <row r="102" spans="2:12" x14ac:dyDescent="0.25">
      <c r="B102" s="46" t="s">
        <v>63</v>
      </c>
      <c r="C102" s="46" t="s">
        <v>208</v>
      </c>
      <c r="D102" s="120" t="s">
        <v>65</v>
      </c>
      <c r="E102" s="121"/>
      <c r="F102" s="121"/>
      <c r="G102" s="121"/>
      <c r="H102" s="51">
        <v>0</v>
      </c>
      <c r="I102" s="48">
        <v>291.99</v>
      </c>
      <c r="J102" s="47">
        <v>0</v>
      </c>
      <c r="K102" s="47"/>
      <c r="L102" s="48"/>
    </row>
    <row r="103" spans="2:12" x14ac:dyDescent="0.25">
      <c r="B103" s="46" t="s">
        <v>72</v>
      </c>
      <c r="C103" s="46" t="s">
        <v>209</v>
      </c>
      <c r="D103" s="120" t="s">
        <v>74</v>
      </c>
      <c r="E103" s="121"/>
      <c r="F103" s="121"/>
      <c r="G103" s="121"/>
      <c r="H103" s="51">
        <v>0</v>
      </c>
      <c r="I103" s="48"/>
      <c r="J103" s="47">
        <v>0</v>
      </c>
      <c r="K103" s="47">
        <v>0</v>
      </c>
      <c r="L103" s="48">
        <v>0</v>
      </c>
    </row>
    <row r="104" spans="2:12" x14ac:dyDescent="0.25">
      <c r="B104" s="46" t="s">
        <v>133</v>
      </c>
      <c r="C104" s="46" t="s">
        <v>210</v>
      </c>
      <c r="D104" s="120" t="s">
        <v>135</v>
      </c>
      <c r="E104" s="121"/>
      <c r="F104" s="121"/>
      <c r="G104" s="121"/>
      <c r="H104" s="51">
        <v>0</v>
      </c>
      <c r="I104" s="48"/>
      <c r="J104" s="47">
        <v>0</v>
      </c>
      <c r="K104" s="47">
        <v>0</v>
      </c>
      <c r="L104" s="48">
        <v>0</v>
      </c>
    </row>
    <row r="105" spans="2:12" x14ac:dyDescent="0.25">
      <c r="B105" s="122" t="s">
        <v>211</v>
      </c>
      <c r="C105" s="121"/>
      <c r="D105" s="121"/>
      <c r="E105" s="121"/>
      <c r="F105" s="121"/>
      <c r="G105" s="121"/>
      <c r="H105" s="54">
        <f>H107</f>
        <v>6572.09</v>
      </c>
      <c r="I105" s="54">
        <f t="shared" ref="I105:L105" si="5">I107</f>
        <v>0</v>
      </c>
      <c r="J105" s="54">
        <f t="shared" si="5"/>
        <v>0</v>
      </c>
      <c r="K105" s="54">
        <f t="shared" si="5"/>
        <v>0</v>
      </c>
      <c r="L105" s="59">
        <f t="shared" si="5"/>
        <v>0</v>
      </c>
    </row>
    <row r="106" spans="2:12" x14ac:dyDescent="0.25">
      <c r="B106" s="122" t="s">
        <v>161</v>
      </c>
      <c r="C106" s="121"/>
      <c r="D106" s="121"/>
      <c r="E106" s="121"/>
      <c r="F106" s="121"/>
      <c r="G106" s="121"/>
      <c r="H106" s="51">
        <v>6572.09</v>
      </c>
      <c r="I106" s="57">
        <v>0</v>
      </c>
      <c r="J106" s="47"/>
      <c r="K106" s="47"/>
      <c r="L106" s="48"/>
    </row>
    <row r="107" spans="2:12" x14ac:dyDescent="0.25">
      <c r="B107" s="46" t="s">
        <v>146</v>
      </c>
      <c r="C107" s="46" t="s">
        <v>212</v>
      </c>
      <c r="D107" s="120" t="s">
        <v>148</v>
      </c>
      <c r="E107" s="121"/>
      <c r="F107" s="121"/>
      <c r="G107" s="121"/>
      <c r="H107" s="51">
        <v>6572.09</v>
      </c>
      <c r="I107" s="48">
        <v>0</v>
      </c>
      <c r="J107" s="47"/>
      <c r="K107" s="47"/>
      <c r="L107" s="48"/>
    </row>
    <row r="108" spans="2:12" x14ac:dyDescent="0.25">
      <c r="B108" s="122" t="s">
        <v>270</v>
      </c>
      <c r="C108" s="121"/>
      <c r="D108" s="121"/>
      <c r="E108" s="121"/>
      <c r="F108" s="121"/>
      <c r="G108" s="121"/>
      <c r="H108" s="51">
        <v>0</v>
      </c>
      <c r="I108" s="54">
        <f t="shared" ref="I108" si="6">SUM(I109:I111)</f>
        <v>90329</v>
      </c>
      <c r="J108" s="54">
        <v>0</v>
      </c>
      <c r="K108" s="54">
        <v>0</v>
      </c>
      <c r="L108" s="59">
        <v>0</v>
      </c>
    </row>
    <row r="109" spans="2:12" s="69" customFormat="1" x14ac:dyDescent="0.25">
      <c r="B109" s="122" t="s">
        <v>161</v>
      </c>
      <c r="C109" s="121"/>
      <c r="D109" s="121"/>
      <c r="E109" s="121"/>
      <c r="F109" s="121"/>
      <c r="G109" s="121"/>
      <c r="H109" s="51"/>
      <c r="I109" s="49"/>
      <c r="J109" s="47"/>
      <c r="K109" s="47"/>
      <c r="L109" s="48"/>
    </row>
    <row r="110" spans="2:12" s="69" customFormat="1" x14ac:dyDescent="0.25">
      <c r="B110" s="70">
        <v>3222</v>
      </c>
      <c r="C110" s="71" t="s">
        <v>271</v>
      </c>
      <c r="D110" s="72" t="s">
        <v>148</v>
      </c>
      <c r="E110" s="68"/>
      <c r="F110" s="68"/>
      <c r="G110" s="68"/>
      <c r="H110" s="51"/>
      <c r="I110" s="49">
        <v>90329</v>
      </c>
      <c r="J110" s="47">
        <v>0</v>
      </c>
      <c r="K110" s="47">
        <v>0</v>
      </c>
      <c r="L110" s="48">
        <v>0</v>
      </c>
    </row>
    <row r="111" spans="2:12" x14ac:dyDescent="0.25">
      <c r="B111" s="122" t="s">
        <v>295</v>
      </c>
      <c r="C111" s="121"/>
      <c r="D111" s="121"/>
      <c r="E111" s="121"/>
      <c r="F111" s="121"/>
      <c r="G111" s="121"/>
      <c r="H111" s="54">
        <f>SUM(H112:H116)</f>
        <v>840</v>
      </c>
      <c r="I111" s="49"/>
      <c r="J111" s="92">
        <v>5593.58</v>
      </c>
      <c r="K111" s="92">
        <v>5593.58</v>
      </c>
      <c r="L111" s="48">
        <v>3196.13</v>
      </c>
    </row>
    <row r="112" spans="2:12" s="90" customFormat="1" x14ac:dyDescent="0.25">
      <c r="B112" s="88">
        <v>3111</v>
      </c>
      <c r="C112" s="88" t="s">
        <v>293</v>
      </c>
      <c r="D112" s="120" t="s">
        <v>142</v>
      </c>
      <c r="E112" s="121"/>
      <c r="F112" s="121"/>
      <c r="G112" s="121"/>
      <c r="H112" s="91">
        <v>721.07</v>
      </c>
      <c r="I112" s="49"/>
      <c r="J112" s="47">
        <v>5593.58</v>
      </c>
      <c r="K112" s="47">
        <v>5593.58</v>
      </c>
      <c r="L112" s="48">
        <v>3196.13</v>
      </c>
    </row>
    <row r="113" spans="2:12" x14ac:dyDescent="0.25">
      <c r="B113" s="46">
        <v>3132</v>
      </c>
      <c r="C113" s="89" t="s">
        <v>294</v>
      </c>
      <c r="D113" s="123" t="s">
        <v>281</v>
      </c>
      <c r="E113" s="121"/>
      <c r="F113" s="121"/>
      <c r="G113" s="121"/>
      <c r="H113" s="91">
        <v>118.93</v>
      </c>
      <c r="I113" s="48"/>
      <c r="J113" s="47">
        <v>0</v>
      </c>
      <c r="K113" s="47">
        <v>0</v>
      </c>
      <c r="L113" s="48">
        <v>0</v>
      </c>
    </row>
    <row r="114" spans="2:12" x14ac:dyDescent="0.25">
      <c r="B114" s="122" t="s">
        <v>213</v>
      </c>
      <c r="C114" s="121"/>
      <c r="D114" s="121"/>
      <c r="E114" s="121"/>
      <c r="F114" s="121"/>
      <c r="G114" s="121"/>
      <c r="H114" s="44"/>
      <c r="I114" s="49">
        <f>I117</f>
        <v>50228.34</v>
      </c>
      <c r="J114" s="49">
        <f t="shared" ref="J114" si="7">J117</f>
        <v>101344.12999999999</v>
      </c>
      <c r="K114" s="49">
        <f>K117</f>
        <v>101344.12999999999</v>
      </c>
      <c r="L114" s="49">
        <f>L117</f>
        <v>68928.12999999999</v>
      </c>
    </row>
    <row r="115" spans="2:12" x14ac:dyDescent="0.25">
      <c r="B115" s="122" t="s">
        <v>47</v>
      </c>
      <c r="C115" s="121"/>
      <c r="D115" s="121"/>
      <c r="E115" s="121"/>
      <c r="F115" s="121"/>
      <c r="G115" s="121"/>
      <c r="H115" s="44"/>
      <c r="I115" s="49">
        <f>I117</f>
        <v>50228.34</v>
      </c>
      <c r="J115" s="49">
        <f t="shared" ref="J115:L115" si="8">J117</f>
        <v>101344.12999999999</v>
      </c>
      <c r="K115" s="49">
        <f t="shared" si="8"/>
        <v>101344.12999999999</v>
      </c>
      <c r="L115" s="49">
        <f t="shared" si="8"/>
        <v>68928.12999999999</v>
      </c>
    </row>
    <row r="116" spans="2:12" x14ac:dyDescent="0.25">
      <c r="B116" s="122" t="s">
        <v>48</v>
      </c>
      <c r="C116" s="121"/>
      <c r="D116" s="121"/>
      <c r="E116" s="121"/>
      <c r="F116" s="121"/>
      <c r="G116" s="121"/>
      <c r="H116" s="44"/>
      <c r="I116" s="49">
        <f>I117</f>
        <v>50228.34</v>
      </c>
      <c r="J116" s="49">
        <f>J117</f>
        <v>101344.12999999999</v>
      </c>
      <c r="K116" s="49">
        <f t="shared" ref="K116:L116" si="9">K117</f>
        <v>101344.12999999999</v>
      </c>
      <c r="L116" s="49">
        <f t="shared" si="9"/>
        <v>68928.12999999999</v>
      </c>
    </row>
    <row r="117" spans="2:12" x14ac:dyDescent="0.25">
      <c r="B117" s="122" t="s">
        <v>296</v>
      </c>
      <c r="C117" s="121"/>
      <c r="D117" s="121"/>
      <c r="E117" s="121"/>
      <c r="F117" s="121"/>
      <c r="G117" s="121"/>
      <c r="H117" s="44"/>
      <c r="I117" s="49">
        <v>50228.34</v>
      </c>
      <c r="J117" s="49">
        <f>J118+J124+J127</f>
        <v>101344.12999999999</v>
      </c>
      <c r="K117" s="49">
        <f t="shared" ref="K117:L117" si="10">K118+K124+K127</f>
        <v>101344.12999999999</v>
      </c>
      <c r="L117" s="49">
        <f t="shared" si="10"/>
        <v>68928.12999999999</v>
      </c>
    </row>
    <row r="118" spans="2:12" x14ac:dyDescent="0.25">
      <c r="B118" s="122" t="s">
        <v>161</v>
      </c>
      <c r="C118" s="121"/>
      <c r="D118" s="121"/>
      <c r="E118" s="121"/>
      <c r="F118" s="121"/>
      <c r="G118" s="121"/>
      <c r="H118" s="54">
        <f>SUM(H119:H123)</f>
        <v>34548.86</v>
      </c>
      <c r="I118" s="54">
        <f>SUM(I119:I123)</f>
        <v>47228.81</v>
      </c>
      <c r="J118" s="54">
        <f t="shared" ref="J118:L118" si="11">SUM(J119:J123)</f>
        <v>97248</v>
      </c>
      <c r="K118" s="54">
        <f t="shared" si="11"/>
        <v>97248</v>
      </c>
      <c r="L118" s="59">
        <f t="shared" si="11"/>
        <v>64832</v>
      </c>
    </row>
    <row r="119" spans="2:12" x14ac:dyDescent="0.25">
      <c r="B119" s="46" t="s">
        <v>140</v>
      </c>
      <c r="C119" s="46" t="s">
        <v>297</v>
      </c>
      <c r="D119" s="120" t="s">
        <v>142</v>
      </c>
      <c r="E119" s="121"/>
      <c r="F119" s="121"/>
      <c r="G119" s="121"/>
      <c r="H119" s="51">
        <v>27530.55</v>
      </c>
      <c r="I119" s="48">
        <v>37746.78</v>
      </c>
      <c r="J119" s="47">
        <v>80257.5</v>
      </c>
      <c r="K119" s="47">
        <v>80257.5</v>
      </c>
      <c r="L119" s="48">
        <v>53197.5</v>
      </c>
    </row>
    <row r="120" spans="2:12" x14ac:dyDescent="0.25">
      <c r="B120" s="46" t="s">
        <v>51</v>
      </c>
      <c r="C120" s="46" t="s">
        <v>298</v>
      </c>
      <c r="D120" s="120" t="s">
        <v>53</v>
      </c>
      <c r="E120" s="121"/>
      <c r="F120" s="121"/>
      <c r="G120" s="121"/>
      <c r="H120" s="51">
        <v>3095.4</v>
      </c>
      <c r="I120" s="48">
        <v>2654.4</v>
      </c>
      <c r="J120" s="47">
        <v>2037.2</v>
      </c>
      <c r="K120" s="47">
        <v>2037.2</v>
      </c>
      <c r="L120" s="48">
        <v>1672.4</v>
      </c>
    </row>
    <row r="121" spans="2:12" x14ac:dyDescent="0.25">
      <c r="B121" s="46" t="s">
        <v>175</v>
      </c>
      <c r="C121" s="46" t="s">
        <v>299</v>
      </c>
      <c r="D121" s="120" t="s">
        <v>177</v>
      </c>
      <c r="E121" s="121"/>
      <c r="F121" s="121"/>
      <c r="G121" s="121"/>
      <c r="H121" s="51">
        <v>3869.81</v>
      </c>
      <c r="I121" s="48">
        <v>5998.08</v>
      </c>
      <c r="J121" s="47">
        <v>13242.52</v>
      </c>
      <c r="K121" s="47">
        <v>13242.52</v>
      </c>
      <c r="L121" s="48">
        <v>8777.6</v>
      </c>
    </row>
    <row r="122" spans="2:12" x14ac:dyDescent="0.25">
      <c r="B122" s="94">
        <v>3212</v>
      </c>
      <c r="C122" s="46" t="s">
        <v>300</v>
      </c>
      <c r="D122" s="120" t="s">
        <v>269</v>
      </c>
      <c r="E122" s="121"/>
      <c r="F122" s="121"/>
      <c r="G122" s="121"/>
      <c r="H122" s="51">
        <v>0</v>
      </c>
      <c r="I122" s="48">
        <v>643.70000000000005</v>
      </c>
      <c r="J122" s="47">
        <v>1500.78</v>
      </c>
      <c r="K122" s="47">
        <v>1500.78</v>
      </c>
      <c r="L122" s="48">
        <v>950.5</v>
      </c>
    </row>
    <row r="123" spans="2:12" x14ac:dyDescent="0.25">
      <c r="B123" s="46" t="s">
        <v>54</v>
      </c>
      <c r="C123" s="46" t="s">
        <v>214</v>
      </c>
      <c r="D123" s="120" t="s">
        <v>56</v>
      </c>
      <c r="E123" s="121"/>
      <c r="F123" s="121"/>
      <c r="G123" s="121"/>
      <c r="H123" s="51">
        <v>53.1</v>
      </c>
      <c r="I123" s="48">
        <v>185.85</v>
      </c>
      <c r="J123" s="47">
        <v>210</v>
      </c>
      <c r="K123" s="47">
        <v>210</v>
      </c>
      <c r="L123" s="48">
        <v>234</v>
      </c>
    </row>
    <row r="124" spans="2:12" x14ac:dyDescent="0.25">
      <c r="B124" s="122" t="s">
        <v>215</v>
      </c>
      <c r="C124" s="121"/>
      <c r="D124" s="121"/>
      <c r="E124" s="121"/>
      <c r="F124" s="121"/>
      <c r="G124" s="121"/>
      <c r="H124" s="54">
        <f>H126</f>
        <v>2242.9299999999998</v>
      </c>
      <c r="I124" s="54">
        <f t="shared" ref="I124:L124" si="12">I126</f>
        <v>2734.08</v>
      </c>
      <c r="J124" s="54">
        <f t="shared" si="12"/>
        <v>3830.68</v>
      </c>
      <c r="K124" s="54">
        <f t="shared" si="12"/>
        <v>3830.68</v>
      </c>
      <c r="L124" s="59">
        <f t="shared" si="12"/>
        <v>3830.68</v>
      </c>
    </row>
    <row r="125" spans="2:12" x14ac:dyDescent="0.25">
      <c r="B125" s="122" t="s">
        <v>161</v>
      </c>
      <c r="C125" s="121"/>
      <c r="D125" s="121"/>
      <c r="E125" s="121"/>
      <c r="F125" s="121"/>
      <c r="G125" s="121"/>
      <c r="H125" s="51">
        <v>2242.9299999999998</v>
      </c>
      <c r="I125" s="57">
        <v>2734.08</v>
      </c>
      <c r="J125" s="47">
        <v>3830.68</v>
      </c>
      <c r="K125" s="47">
        <v>3830.68</v>
      </c>
      <c r="L125" s="48">
        <v>3830.68</v>
      </c>
    </row>
    <row r="126" spans="2:12" x14ac:dyDescent="0.25">
      <c r="B126" s="46" t="s">
        <v>146</v>
      </c>
      <c r="C126" s="46" t="s">
        <v>216</v>
      </c>
      <c r="D126" s="120" t="s">
        <v>148</v>
      </c>
      <c r="E126" s="121"/>
      <c r="F126" s="121"/>
      <c r="G126" s="121"/>
      <c r="H126" s="51">
        <v>2242.9299999999998</v>
      </c>
      <c r="I126" s="48">
        <v>2734.08</v>
      </c>
      <c r="J126" s="47">
        <v>3830.68</v>
      </c>
      <c r="K126" s="47">
        <v>3830.68</v>
      </c>
      <c r="L126" s="48">
        <v>3830.68</v>
      </c>
    </row>
    <row r="127" spans="2:12" x14ac:dyDescent="0.25">
      <c r="B127" s="122" t="s">
        <v>217</v>
      </c>
      <c r="C127" s="121"/>
      <c r="D127" s="121"/>
      <c r="E127" s="121"/>
      <c r="F127" s="121"/>
      <c r="G127" s="121"/>
      <c r="H127" s="54">
        <f>H129</f>
        <v>244</v>
      </c>
      <c r="I127" s="54">
        <f t="shared" ref="I127:L127" si="13">I128</f>
        <v>265.45</v>
      </c>
      <c r="J127" s="54">
        <f t="shared" si="13"/>
        <v>265.45</v>
      </c>
      <c r="K127" s="54">
        <f t="shared" si="13"/>
        <v>265.45</v>
      </c>
      <c r="L127" s="59">
        <f t="shared" si="13"/>
        <v>265.45</v>
      </c>
    </row>
    <row r="128" spans="2:12" x14ac:dyDescent="0.25">
      <c r="B128" s="122" t="s">
        <v>161</v>
      </c>
      <c r="C128" s="121"/>
      <c r="D128" s="121"/>
      <c r="E128" s="121"/>
      <c r="F128" s="121"/>
      <c r="G128" s="121"/>
      <c r="H128" s="51">
        <v>244</v>
      </c>
      <c r="I128" s="57">
        <v>265.45</v>
      </c>
      <c r="J128" s="47">
        <v>265.45</v>
      </c>
      <c r="K128" s="47">
        <v>265.45</v>
      </c>
      <c r="L128" s="48">
        <v>265.45</v>
      </c>
    </row>
    <row r="129" spans="2:12" x14ac:dyDescent="0.25">
      <c r="B129" s="46" t="s">
        <v>146</v>
      </c>
      <c r="C129" s="46" t="s">
        <v>218</v>
      </c>
      <c r="D129" s="120" t="s">
        <v>148</v>
      </c>
      <c r="E129" s="121"/>
      <c r="F129" s="121"/>
      <c r="G129" s="121"/>
      <c r="H129" s="51">
        <v>244</v>
      </c>
      <c r="I129" s="48">
        <v>265.45</v>
      </c>
      <c r="J129" s="47">
        <v>265.45</v>
      </c>
      <c r="K129" s="47">
        <v>265.45</v>
      </c>
      <c r="L129" s="48">
        <v>265.45</v>
      </c>
    </row>
    <row r="130" spans="2:12" ht="409.6" hidden="1" customHeight="1" x14ac:dyDescent="0.25">
      <c r="B130" s="44"/>
      <c r="C130" s="44"/>
      <c r="D130" s="44"/>
      <c r="E130" s="44"/>
      <c r="F130" s="44"/>
      <c r="G130" s="44"/>
      <c r="H130" s="51">
        <v>0</v>
      </c>
      <c r="I130" s="44"/>
      <c r="J130" s="44"/>
      <c r="K130" s="44"/>
      <c r="L130" s="44"/>
    </row>
    <row r="131" spans="2:12" x14ac:dyDescent="0.25">
      <c r="B131" s="44"/>
      <c r="C131" s="44"/>
      <c r="D131" s="44"/>
      <c r="E131" s="44"/>
      <c r="F131" s="44"/>
      <c r="G131" s="44"/>
      <c r="H131" s="51"/>
      <c r="I131" s="44"/>
      <c r="J131" s="44"/>
      <c r="K131" s="44"/>
      <c r="L131" s="44"/>
    </row>
    <row r="133" spans="2:12" x14ac:dyDescent="0.25">
      <c r="K133" t="s">
        <v>267</v>
      </c>
    </row>
    <row r="134" spans="2:12" x14ac:dyDescent="0.25">
      <c r="J134" t="s">
        <v>276</v>
      </c>
    </row>
  </sheetData>
  <mergeCells count="123">
    <mergeCell ref="B12:G12"/>
    <mergeCell ref="B13:G13"/>
    <mergeCell ref="B14:G14"/>
    <mergeCell ref="B15:G15"/>
    <mergeCell ref="B16:G16"/>
    <mergeCell ref="B17:G17"/>
    <mergeCell ref="B2:F2"/>
    <mergeCell ref="J2:K2"/>
    <mergeCell ref="B3:E3"/>
    <mergeCell ref="J3:K3"/>
    <mergeCell ref="B4:D4"/>
    <mergeCell ref="D11:G11"/>
    <mergeCell ref="D24:G24"/>
    <mergeCell ref="D25:G25"/>
    <mergeCell ref="D26:G26"/>
    <mergeCell ref="D27:G27"/>
    <mergeCell ref="D28:G28"/>
    <mergeCell ref="D29:G29"/>
    <mergeCell ref="B18:G18"/>
    <mergeCell ref="D19:G19"/>
    <mergeCell ref="D20:G20"/>
    <mergeCell ref="D21:G21"/>
    <mergeCell ref="D22:G22"/>
    <mergeCell ref="D23:G23"/>
    <mergeCell ref="D36:G36"/>
    <mergeCell ref="D37:G37"/>
    <mergeCell ref="D38:G38"/>
    <mergeCell ref="D39:G39"/>
    <mergeCell ref="D40:G40"/>
    <mergeCell ref="D41:G41"/>
    <mergeCell ref="D30:G30"/>
    <mergeCell ref="D31:G31"/>
    <mergeCell ref="D32:G32"/>
    <mergeCell ref="D33:G33"/>
    <mergeCell ref="D34:G34"/>
    <mergeCell ref="D35:G35"/>
    <mergeCell ref="D48:G48"/>
    <mergeCell ref="D49:G49"/>
    <mergeCell ref="D50:G50"/>
    <mergeCell ref="D51:G51"/>
    <mergeCell ref="D52:G52"/>
    <mergeCell ref="B53:G53"/>
    <mergeCell ref="D42:G42"/>
    <mergeCell ref="D43:G43"/>
    <mergeCell ref="B44:G44"/>
    <mergeCell ref="B45:G45"/>
    <mergeCell ref="D46:G46"/>
    <mergeCell ref="D47:G47"/>
    <mergeCell ref="D60:G60"/>
    <mergeCell ref="D61:G61"/>
    <mergeCell ref="D62:G62"/>
    <mergeCell ref="D63:G63"/>
    <mergeCell ref="D64:G64"/>
    <mergeCell ref="D65:G65"/>
    <mergeCell ref="D54:G54"/>
    <mergeCell ref="D55:G55"/>
    <mergeCell ref="D56:G56"/>
    <mergeCell ref="D57:G57"/>
    <mergeCell ref="D58:G58"/>
    <mergeCell ref="D59:G59"/>
    <mergeCell ref="D72:G72"/>
    <mergeCell ref="D73:G73"/>
    <mergeCell ref="D74:G74"/>
    <mergeCell ref="D75:G75"/>
    <mergeCell ref="D76:G76"/>
    <mergeCell ref="D77:G77"/>
    <mergeCell ref="D66:G66"/>
    <mergeCell ref="D67:G67"/>
    <mergeCell ref="D68:G68"/>
    <mergeCell ref="B69:G69"/>
    <mergeCell ref="D70:G70"/>
    <mergeCell ref="B71:G71"/>
    <mergeCell ref="D84:G84"/>
    <mergeCell ref="D85:G85"/>
    <mergeCell ref="D86:G86"/>
    <mergeCell ref="D87:G87"/>
    <mergeCell ref="D88:G88"/>
    <mergeCell ref="D89:G89"/>
    <mergeCell ref="D78:G78"/>
    <mergeCell ref="D79:G79"/>
    <mergeCell ref="D80:G80"/>
    <mergeCell ref="D81:G81"/>
    <mergeCell ref="D82:G82"/>
    <mergeCell ref="D83:G83"/>
    <mergeCell ref="D96:G96"/>
    <mergeCell ref="D97:G97"/>
    <mergeCell ref="D98:G98"/>
    <mergeCell ref="D99:G99"/>
    <mergeCell ref="D100:G100"/>
    <mergeCell ref="B101:G101"/>
    <mergeCell ref="D90:G90"/>
    <mergeCell ref="D91:G91"/>
    <mergeCell ref="D92:G92"/>
    <mergeCell ref="D93:G93"/>
    <mergeCell ref="D94:G94"/>
    <mergeCell ref="B95:G95"/>
    <mergeCell ref="B108:G108"/>
    <mergeCell ref="B111:G111"/>
    <mergeCell ref="D113:G113"/>
    <mergeCell ref="B114:G114"/>
    <mergeCell ref="B115:G115"/>
    <mergeCell ref="B116:G116"/>
    <mergeCell ref="D102:G102"/>
    <mergeCell ref="D103:G103"/>
    <mergeCell ref="D104:G104"/>
    <mergeCell ref="B105:G105"/>
    <mergeCell ref="B106:G106"/>
    <mergeCell ref="D107:G107"/>
    <mergeCell ref="B109:G109"/>
    <mergeCell ref="D112:G112"/>
    <mergeCell ref="D129:G129"/>
    <mergeCell ref="D123:G123"/>
    <mergeCell ref="B124:G124"/>
    <mergeCell ref="B125:G125"/>
    <mergeCell ref="D126:G126"/>
    <mergeCell ref="B127:G127"/>
    <mergeCell ref="B128:G128"/>
    <mergeCell ref="B117:G117"/>
    <mergeCell ref="B118:G118"/>
    <mergeCell ref="D119:G119"/>
    <mergeCell ref="D120:G120"/>
    <mergeCell ref="D121:G121"/>
    <mergeCell ref="D122:G122"/>
  </mergeCells>
  <pageMargins left="0.7" right="0.7" top="0.75" bottom="0.75" header="0.3" footer="0.3"/>
  <pageSetup paperSize="9" orientation="landscape" r:id="rId1"/>
  <ignoredErrors>
    <ignoredError sqref="L45 J45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F6908-3588-4C49-96E6-B1820F825398}">
  <dimension ref="B1:K46"/>
  <sheetViews>
    <sheetView tabSelected="1" workbookViewId="0">
      <selection activeCell="D21" sqref="D21"/>
    </sheetView>
  </sheetViews>
  <sheetFormatPr defaultRowHeight="15" x14ac:dyDescent="0.25"/>
  <cols>
    <col min="1" max="1" width="1.28515625" customWidth="1"/>
    <col min="2" max="2" width="6.7109375" customWidth="1"/>
    <col min="3" max="3" width="8" customWidth="1"/>
    <col min="4" max="4" width="27.85546875" customWidth="1"/>
    <col min="5" max="6" width="10.42578125" customWidth="1"/>
    <col min="7" max="7" width="10.5703125" customWidth="1"/>
    <col min="8" max="8" width="11.42578125" customWidth="1"/>
    <col min="9" max="9" width="11.85546875" customWidth="1"/>
    <col min="10" max="10" width="0" hidden="1" customWidth="1"/>
    <col min="11" max="11" width="1" hidden="1" customWidth="1"/>
    <col min="257" max="257" width="1.28515625" customWidth="1"/>
    <col min="258" max="258" width="6.7109375" customWidth="1"/>
    <col min="259" max="259" width="8" customWidth="1"/>
    <col min="260" max="260" width="44.28515625" customWidth="1"/>
    <col min="261" max="261" width="22" customWidth="1"/>
    <col min="262" max="264" width="12.140625" customWidth="1"/>
    <col min="265" max="265" width="10.85546875" customWidth="1"/>
    <col min="266" max="266" width="0" hidden="1" customWidth="1"/>
    <col min="267" max="267" width="1" customWidth="1"/>
    <col min="513" max="513" width="1.28515625" customWidth="1"/>
    <col min="514" max="514" width="6.7109375" customWidth="1"/>
    <col min="515" max="515" width="8" customWidth="1"/>
    <col min="516" max="516" width="44.28515625" customWidth="1"/>
    <col min="517" max="517" width="22" customWidth="1"/>
    <col min="518" max="520" width="12.140625" customWidth="1"/>
    <col min="521" max="521" width="10.85546875" customWidth="1"/>
    <col min="522" max="522" width="0" hidden="1" customWidth="1"/>
    <col min="523" max="523" width="1" customWidth="1"/>
    <col min="769" max="769" width="1.28515625" customWidth="1"/>
    <col min="770" max="770" width="6.7109375" customWidth="1"/>
    <col min="771" max="771" width="8" customWidth="1"/>
    <col min="772" max="772" width="44.28515625" customWidth="1"/>
    <col min="773" max="773" width="22" customWidth="1"/>
    <col min="774" max="776" width="12.140625" customWidth="1"/>
    <col min="777" max="777" width="10.85546875" customWidth="1"/>
    <col min="778" max="778" width="0" hidden="1" customWidth="1"/>
    <col min="779" max="779" width="1" customWidth="1"/>
    <col min="1025" max="1025" width="1.28515625" customWidth="1"/>
    <col min="1026" max="1026" width="6.7109375" customWidth="1"/>
    <col min="1027" max="1027" width="8" customWidth="1"/>
    <col min="1028" max="1028" width="44.28515625" customWidth="1"/>
    <col min="1029" max="1029" width="22" customWidth="1"/>
    <col min="1030" max="1032" width="12.140625" customWidth="1"/>
    <col min="1033" max="1033" width="10.85546875" customWidth="1"/>
    <col min="1034" max="1034" width="0" hidden="1" customWidth="1"/>
    <col min="1035" max="1035" width="1" customWidth="1"/>
    <col min="1281" max="1281" width="1.28515625" customWidth="1"/>
    <col min="1282" max="1282" width="6.7109375" customWidth="1"/>
    <col min="1283" max="1283" width="8" customWidth="1"/>
    <col min="1284" max="1284" width="44.28515625" customWidth="1"/>
    <col min="1285" max="1285" width="22" customWidth="1"/>
    <col min="1286" max="1288" width="12.140625" customWidth="1"/>
    <col min="1289" max="1289" width="10.85546875" customWidth="1"/>
    <col min="1290" max="1290" width="0" hidden="1" customWidth="1"/>
    <col min="1291" max="1291" width="1" customWidth="1"/>
    <col min="1537" max="1537" width="1.28515625" customWidth="1"/>
    <col min="1538" max="1538" width="6.7109375" customWidth="1"/>
    <col min="1539" max="1539" width="8" customWidth="1"/>
    <col min="1540" max="1540" width="44.28515625" customWidth="1"/>
    <col min="1541" max="1541" width="22" customWidth="1"/>
    <col min="1542" max="1544" width="12.140625" customWidth="1"/>
    <col min="1545" max="1545" width="10.85546875" customWidth="1"/>
    <col min="1546" max="1546" width="0" hidden="1" customWidth="1"/>
    <col min="1547" max="1547" width="1" customWidth="1"/>
    <col min="1793" max="1793" width="1.28515625" customWidth="1"/>
    <col min="1794" max="1794" width="6.7109375" customWidth="1"/>
    <col min="1795" max="1795" width="8" customWidth="1"/>
    <col min="1796" max="1796" width="44.28515625" customWidth="1"/>
    <col min="1797" max="1797" width="22" customWidth="1"/>
    <col min="1798" max="1800" width="12.140625" customWidth="1"/>
    <col min="1801" max="1801" width="10.85546875" customWidth="1"/>
    <col min="1802" max="1802" width="0" hidden="1" customWidth="1"/>
    <col min="1803" max="1803" width="1" customWidth="1"/>
    <col min="2049" max="2049" width="1.28515625" customWidth="1"/>
    <col min="2050" max="2050" width="6.7109375" customWidth="1"/>
    <col min="2051" max="2051" width="8" customWidth="1"/>
    <col min="2052" max="2052" width="44.28515625" customWidth="1"/>
    <col min="2053" max="2053" width="22" customWidth="1"/>
    <col min="2054" max="2056" width="12.140625" customWidth="1"/>
    <col min="2057" max="2057" width="10.85546875" customWidth="1"/>
    <col min="2058" max="2058" width="0" hidden="1" customWidth="1"/>
    <col min="2059" max="2059" width="1" customWidth="1"/>
    <col min="2305" max="2305" width="1.28515625" customWidth="1"/>
    <col min="2306" max="2306" width="6.7109375" customWidth="1"/>
    <col min="2307" max="2307" width="8" customWidth="1"/>
    <col min="2308" max="2308" width="44.28515625" customWidth="1"/>
    <col min="2309" max="2309" width="22" customWidth="1"/>
    <col min="2310" max="2312" width="12.140625" customWidth="1"/>
    <col min="2313" max="2313" width="10.85546875" customWidth="1"/>
    <col min="2314" max="2314" width="0" hidden="1" customWidth="1"/>
    <col min="2315" max="2315" width="1" customWidth="1"/>
    <col min="2561" max="2561" width="1.28515625" customWidth="1"/>
    <col min="2562" max="2562" width="6.7109375" customWidth="1"/>
    <col min="2563" max="2563" width="8" customWidth="1"/>
    <col min="2564" max="2564" width="44.28515625" customWidth="1"/>
    <col min="2565" max="2565" width="22" customWidth="1"/>
    <col min="2566" max="2568" width="12.140625" customWidth="1"/>
    <col min="2569" max="2569" width="10.85546875" customWidth="1"/>
    <col min="2570" max="2570" width="0" hidden="1" customWidth="1"/>
    <col min="2571" max="2571" width="1" customWidth="1"/>
    <col min="2817" max="2817" width="1.28515625" customWidth="1"/>
    <col min="2818" max="2818" width="6.7109375" customWidth="1"/>
    <col min="2819" max="2819" width="8" customWidth="1"/>
    <col min="2820" max="2820" width="44.28515625" customWidth="1"/>
    <col min="2821" max="2821" width="22" customWidth="1"/>
    <col min="2822" max="2824" width="12.140625" customWidth="1"/>
    <col min="2825" max="2825" width="10.85546875" customWidth="1"/>
    <col min="2826" max="2826" width="0" hidden="1" customWidth="1"/>
    <col min="2827" max="2827" width="1" customWidth="1"/>
    <col min="3073" max="3073" width="1.28515625" customWidth="1"/>
    <col min="3074" max="3074" width="6.7109375" customWidth="1"/>
    <col min="3075" max="3075" width="8" customWidth="1"/>
    <col min="3076" max="3076" width="44.28515625" customWidth="1"/>
    <col min="3077" max="3077" width="22" customWidth="1"/>
    <col min="3078" max="3080" width="12.140625" customWidth="1"/>
    <col min="3081" max="3081" width="10.85546875" customWidth="1"/>
    <col min="3082" max="3082" width="0" hidden="1" customWidth="1"/>
    <col min="3083" max="3083" width="1" customWidth="1"/>
    <col min="3329" max="3329" width="1.28515625" customWidth="1"/>
    <col min="3330" max="3330" width="6.7109375" customWidth="1"/>
    <col min="3331" max="3331" width="8" customWidth="1"/>
    <col min="3332" max="3332" width="44.28515625" customWidth="1"/>
    <col min="3333" max="3333" width="22" customWidth="1"/>
    <col min="3334" max="3336" width="12.140625" customWidth="1"/>
    <col min="3337" max="3337" width="10.85546875" customWidth="1"/>
    <col min="3338" max="3338" width="0" hidden="1" customWidth="1"/>
    <col min="3339" max="3339" width="1" customWidth="1"/>
    <col min="3585" max="3585" width="1.28515625" customWidth="1"/>
    <col min="3586" max="3586" width="6.7109375" customWidth="1"/>
    <col min="3587" max="3587" width="8" customWidth="1"/>
    <col min="3588" max="3588" width="44.28515625" customWidth="1"/>
    <col min="3589" max="3589" width="22" customWidth="1"/>
    <col min="3590" max="3592" width="12.140625" customWidth="1"/>
    <col min="3593" max="3593" width="10.85546875" customWidth="1"/>
    <col min="3594" max="3594" width="0" hidden="1" customWidth="1"/>
    <col min="3595" max="3595" width="1" customWidth="1"/>
    <col min="3841" max="3841" width="1.28515625" customWidth="1"/>
    <col min="3842" max="3842" width="6.7109375" customWidth="1"/>
    <col min="3843" max="3843" width="8" customWidth="1"/>
    <col min="3844" max="3844" width="44.28515625" customWidth="1"/>
    <col min="3845" max="3845" width="22" customWidth="1"/>
    <col min="3846" max="3848" width="12.140625" customWidth="1"/>
    <col min="3849" max="3849" width="10.85546875" customWidth="1"/>
    <col min="3850" max="3850" width="0" hidden="1" customWidth="1"/>
    <col min="3851" max="3851" width="1" customWidth="1"/>
    <col min="4097" max="4097" width="1.28515625" customWidth="1"/>
    <col min="4098" max="4098" width="6.7109375" customWidth="1"/>
    <col min="4099" max="4099" width="8" customWidth="1"/>
    <col min="4100" max="4100" width="44.28515625" customWidth="1"/>
    <col min="4101" max="4101" width="22" customWidth="1"/>
    <col min="4102" max="4104" width="12.140625" customWidth="1"/>
    <col min="4105" max="4105" width="10.85546875" customWidth="1"/>
    <col min="4106" max="4106" width="0" hidden="1" customWidth="1"/>
    <col min="4107" max="4107" width="1" customWidth="1"/>
    <col min="4353" max="4353" width="1.28515625" customWidth="1"/>
    <col min="4354" max="4354" width="6.7109375" customWidth="1"/>
    <col min="4355" max="4355" width="8" customWidth="1"/>
    <col min="4356" max="4356" width="44.28515625" customWidth="1"/>
    <col min="4357" max="4357" width="22" customWidth="1"/>
    <col min="4358" max="4360" width="12.140625" customWidth="1"/>
    <col min="4361" max="4361" width="10.85546875" customWidth="1"/>
    <col min="4362" max="4362" width="0" hidden="1" customWidth="1"/>
    <col min="4363" max="4363" width="1" customWidth="1"/>
    <col min="4609" max="4609" width="1.28515625" customWidth="1"/>
    <col min="4610" max="4610" width="6.7109375" customWidth="1"/>
    <col min="4611" max="4611" width="8" customWidth="1"/>
    <col min="4612" max="4612" width="44.28515625" customWidth="1"/>
    <col min="4613" max="4613" width="22" customWidth="1"/>
    <col min="4614" max="4616" width="12.140625" customWidth="1"/>
    <col min="4617" max="4617" width="10.85546875" customWidth="1"/>
    <col min="4618" max="4618" width="0" hidden="1" customWidth="1"/>
    <col min="4619" max="4619" width="1" customWidth="1"/>
    <col min="4865" max="4865" width="1.28515625" customWidth="1"/>
    <col min="4866" max="4866" width="6.7109375" customWidth="1"/>
    <col min="4867" max="4867" width="8" customWidth="1"/>
    <col min="4868" max="4868" width="44.28515625" customWidth="1"/>
    <col min="4869" max="4869" width="22" customWidth="1"/>
    <col min="4870" max="4872" width="12.140625" customWidth="1"/>
    <col min="4873" max="4873" width="10.85546875" customWidth="1"/>
    <col min="4874" max="4874" width="0" hidden="1" customWidth="1"/>
    <col min="4875" max="4875" width="1" customWidth="1"/>
    <col min="5121" max="5121" width="1.28515625" customWidth="1"/>
    <col min="5122" max="5122" width="6.7109375" customWidth="1"/>
    <col min="5123" max="5123" width="8" customWidth="1"/>
    <col min="5124" max="5124" width="44.28515625" customWidth="1"/>
    <col min="5125" max="5125" width="22" customWidth="1"/>
    <col min="5126" max="5128" width="12.140625" customWidth="1"/>
    <col min="5129" max="5129" width="10.85546875" customWidth="1"/>
    <col min="5130" max="5130" width="0" hidden="1" customWidth="1"/>
    <col min="5131" max="5131" width="1" customWidth="1"/>
    <col min="5377" max="5377" width="1.28515625" customWidth="1"/>
    <col min="5378" max="5378" width="6.7109375" customWidth="1"/>
    <col min="5379" max="5379" width="8" customWidth="1"/>
    <col min="5380" max="5380" width="44.28515625" customWidth="1"/>
    <col min="5381" max="5381" width="22" customWidth="1"/>
    <col min="5382" max="5384" width="12.140625" customWidth="1"/>
    <col min="5385" max="5385" width="10.85546875" customWidth="1"/>
    <col min="5386" max="5386" width="0" hidden="1" customWidth="1"/>
    <col min="5387" max="5387" width="1" customWidth="1"/>
    <col min="5633" max="5633" width="1.28515625" customWidth="1"/>
    <col min="5634" max="5634" width="6.7109375" customWidth="1"/>
    <col min="5635" max="5635" width="8" customWidth="1"/>
    <col min="5636" max="5636" width="44.28515625" customWidth="1"/>
    <col min="5637" max="5637" width="22" customWidth="1"/>
    <col min="5638" max="5640" width="12.140625" customWidth="1"/>
    <col min="5641" max="5641" width="10.85546875" customWidth="1"/>
    <col min="5642" max="5642" width="0" hidden="1" customWidth="1"/>
    <col min="5643" max="5643" width="1" customWidth="1"/>
    <col min="5889" max="5889" width="1.28515625" customWidth="1"/>
    <col min="5890" max="5890" width="6.7109375" customWidth="1"/>
    <col min="5891" max="5891" width="8" customWidth="1"/>
    <col min="5892" max="5892" width="44.28515625" customWidth="1"/>
    <col min="5893" max="5893" width="22" customWidth="1"/>
    <col min="5894" max="5896" width="12.140625" customWidth="1"/>
    <col min="5897" max="5897" width="10.85546875" customWidth="1"/>
    <col min="5898" max="5898" width="0" hidden="1" customWidth="1"/>
    <col min="5899" max="5899" width="1" customWidth="1"/>
    <col min="6145" max="6145" width="1.28515625" customWidth="1"/>
    <col min="6146" max="6146" width="6.7109375" customWidth="1"/>
    <col min="6147" max="6147" width="8" customWidth="1"/>
    <col min="6148" max="6148" width="44.28515625" customWidth="1"/>
    <col min="6149" max="6149" width="22" customWidth="1"/>
    <col min="6150" max="6152" width="12.140625" customWidth="1"/>
    <col min="6153" max="6153" width="10.85546875" customWidth="1"/>
    <col min="6154" max="6154" width="0" hidden="1" customWidth="1"/>
    <col min="6155" max="6155" width="1" customWidth="1"/>
    <col min="6401" max="6401" width="1.28515625" customWidth="1"/>
    <col min="6402" max="6402" width="6.7109375" customWidth="1"/>
    <col min="6403" max="6403" width="8" customWidth="1"/>
    <col min="6404" max="6404" width="44.28515625" customWidth="1"/>
    <col min="6405" max="6405" width="22" customWidth="1"/>
    <col min="6406" max="6408" width="12.140625" customWidth="1"/>
    <col min="6409" max="6409" width="10.85546875" customWidth="1"/>
    <col min="6410" max="6410" width="0" hidden="1" customWidth="1"/>
    <col min="6411" max="6411" width="1" customWidth="1"/>
    <col min="6657" max="6657" width="1.28515625" customWidth="1"/>
    <col min="6658" max="6658" width="6.7109375" customWidth="1"/>
    <col min="6659" max="6659" width="8" customWidth="1"/>
    <col min="6660" max="6660" width="44.28515625" customWidth="1"/>
    <col min="6661" max="6661" width="22" customWidth="1"/>
    <col min="6662" max="6664" width="12.140625" customWidth="1"/>
    <col min="6665" max="6665" width="10.85546875" customWidth="1"/>
    <col min="6666" max="6666" width="0" hidden="1" customWidth="1"/>
    <col min="6667" max="6667" width="1" customWidth="1"/>
    <col min="6913" max="6913" width="1.28515625" customWidth="1"/>
    <col min="6914" max="6914" width="6.7109375" customWidth="1"/>
    <col min="6915" max="6915" width="8" customWidth="1"/>
    <col min="6916" max="6916" width="44.28515625" customWidth="1"/>
    <col min="6917" max="6917" width="22" customWidth="1"/>
    <col min="6918" max="6920" width="12.140625" customWidth="1"/>
    <col min="6921" max="6921" width="10.85546875" customWidth="1"/>
    <col min="6922" max="6922" width="0" hidden="1" customWidth="1"/>
    <col min="6923" max="6923" width="1" customWidth="1"/>
    <col min="7169" max="7169" width="1.28515625" customWidth="1"/>
    <col min="7170" max="7170" width="6.7109375" customWidth="1"/>
    <col min="7171" max="7171" width="8" customWidth="1"/>
    <col min="7172" max="7172" width="44.28515625" customWidth="1"/>
    <col min="7173" max="7173" width="22" customWidth="1"/>
    <col min="7174" max="7176" width="12.140625" customWidth="1"/>
    <col min="7177" max="7177" width="10.85546875" customWidth="1"/>
    <col min="7178" max="7178" width="0" hidden="1" customWidth="1"/>
    <col min="7179" max="7179" width="1" customWidth="1"/>
    <col min="7425" max="7425" width="1.28515625" customWidth="1"/>
    <col min="7426" max="7426" width="6.7109375" customWidth="1"/>
    <col min="7427" max="7427" width="8" customWidth="1"/>
    <col min="7428" max="7428" width="44.28515625" customWidth="1"/>
    <col min="7429" max="7429" width="22" customWidth="1"/>
    <col min="7430" max="7432" width="12.140625" customWidth="1"/>
    <col min="7433" max="7433" width="10.85546875" customWidth="1"/>
    <col min="7434" max="7434" width="0" hidden="1" customWidth="1"/>
    <col min="7435" max="7435" width="1" customWidth="1"/>
    <col min="7681" max="7681" width="1.28515625" customWidth="1"/>
    <col min="7682" max="7682" width="6.7109375" customWidth="1"/>
    <col min="7683" max="7683" width="8" customWidth="1"/>
    <col min="7684" max="7684" width="44.28515625" customWidth="1"/>
    <col min="7685" max="7685" width="22" customWidth="1"/>
    <col min="7686" max="7688" width="12.140625" customWidth="1"/>
    <col min="7689" max="7689" width="10.85546875" customWidth="1"/>
    <col min="7690" max="7690" width="0" hidden="1" customWidth="1"/>
    <col min="7691" max="7691" width="1" customWidth="1"/>
    <col min="7937" max="7937" width="1.28515625" customWidth="1"/>
    <col min="7938" max="7938" width="6.7109375" customWidth="1"/>
    <col min="7939" max="7939" width="8" customWidth="1"/>
    <col min="7940" max="7940" width="44.28515625" customWidth="1"/>
    <col min="7941" max="7941" width="22" customWidth="1"/>
    <col min="7942" max="7944" width="12.140625" customWidth="1"/>
    <col min="7945" max="7945" width="10.85546875" customWidth="1"/>
    <col min="7946" max="7946" width="0" hidden="1" customWidth="1"/>
    <col min="7947" max="7947" width="1" customWidth="1"/>
    <col min="8193" max="8193" width="1.28515625" customWidth="1"/>
    <col min="8194" max="8194" width="6.7109375" customWidth="1"/>
    <col min="8195" max="8195" width="8" customWidth="1"/>
    <col min="8196" max="8196" width="44.28515625" customWidth="1"/>
    <col min="8197" max="8197" width="22" customWidth="1"/>
    <col min="8198" max="8200" width="12.140625" customWidth="1"/>
    <col min="8201" max="8201" width="10.85546875" customWidth="1"/>
    <col min="8202" max="8202" width="0" hidden="1" customWidth="1"/>
    <col min="8203" max="8203" width="1" customWidth="1"/>
    <col min="8449" max="8449" width="1.28515625" customWidth="1"/>
    <col min="8450" max="8450" width="6.7109375" customWidth="1"/>
    <col min="8451" max="8451" width="8" customWidth="1"/>
    <col min="8452" max="8452" width="44.28515625" customWidth="1"/>
    <col min="8453" max="8453" width="22" customWidth="1"/>
    <col min="8454" max="8456" width="12.140625" customWidth="1"/>
    <col min="8457" max="8457" width="10.85546875" customWidth="1"/>
    <col min="8458" max="8458" width="0" hidden="1" customWidth="1"/>
    <col min="8459" max="8459" width="1" customWidth="1"/>
    <col min="8705" max="8705" width="1.28515625" customWidth="1"/>
    <col min="8706" max="8706" width="6.7109375" customWidth="1"/>
    <col min="8707" max="8707" width="8" customWidth="1"/>
    <col min="8708" max="8708" width="44.28515625" customWidth="1"/>
    <col min="8709" max="8709" width="22" customWidth="1"/>
    <col min="8710" max="8712" width="12.140625" customWidth="1"/>
    <col min="8713" max="8713" width="10.85546875" customWidth="1"/>
    <col min="8714" max="8714" width="0" hidden="1" customWidth="1"/>
    <col min="8715" max="8715" width="1" customWidth="1"/>
    <col min="8961" max="8961" width="1.28515625" customWidth="1"/>
    <col min="8962" max="8962" width="6.7109375" customWidth="1"/>
    <col min="8963" max="8963" width="8" customWidth="1"/>
    <col min="8964" max="8964" width="44.28515625" customWidth="1"/>
    <col min="8965" max="8965" width="22" customWidth="1"/>
    <col min="8966" max="8968" width="12.140625" customWidth="1"/>
    <col min="8969" max="8969" width="10.85546875" customWidth="1"/>
    <col min="8970" max="8970" width="0" hidden="1" customWidth="1"/>
    <col min="8971" max="8971" width="1" customWidth="1"/>
    <col min="9217" max="9217" width="1.28515625" customWidth="1"/>
    <col min="9218" max="9218" width="6.7109375" customWidth="1"/>
    <col min="9219" max="9219" width="8" customWidth="1"/>
    <col min="9220" max="9220" width="44.28515625" customWidth="1"/>
    <col min="9221" max="9221" width="22" customWidth="1"/>
    <col min="9222" max="9224" width="12.140625" customWidth="1"/>
    <col min="9225" max="9225" width="10.85546875" customWidth="1"/>
    <col min="9226" max="9226" width="0" hidden="1" customWidth="1"/>
    <col min="9227" max="9227" width="1" customWidth="1"/>
    <col min="9473" max="9473" width="1.28515625" customWidth="1"/>
    <col min="9474" max="9474" width="6.7109375" customWidth="1"/>
    <col min="9475" max="9475" width="8" customWidth="1"/>
    <col min="9476" max="9476" width="44.28515625" customWidth="1"/>
    <col min="9477" max="9477" width="22" customWidth="1"/>
    <col min="9478" max="9480" width="12.140625" customWidth="1"/>
    <col min="9481" max="9481" width="10.85546875" customWidth="1"/>
    <col min="9482" max="9482" width="0" hidden="1" customWidth="1"/>
    <col min="9483" max="9483" width="1" customWidth="1"/>
    <col min="9729" max="9729" width="1.28515625" customWidth="1"/>
    <col min="9730" max="9730" width="6.7109375" customWidth="1"/>
    <col min="9731" max="9731" width="8" customWidth="1"/>
    <col min="9732" max="9732" width="44.28515625" customWidth="1"/>
    <col min="9733" max="9733" width="22" customWidth="1"/>
    <col min="9734" max="9736" width="12.140625" customWidth="1"/>
    <col min="9737" max="9737" width="10.85546875" customWidth="1"/>
    <col min="9738" max="9738" width="0" hidden="1" customWidth="1"/>
    <col min="9739" max="9739" width="1" customWidth="1"/>
    <col min="9985" max="9985" width="1.28515625" customWidth="1"/>
    <col min="9986" max="9986" width="6.7109375" customWidth="1"/>
    <col min="9987" max="9987" width="8" customWidth="1"/>
    <col min="9988" max="9988" width="44.28515625" customWidth="1"/>
    <col min="9989" max="9989" width="22" customWidth="1"/>
    <col min="9990" max="9992" width="12.140625" customWidth="1"/>
    <col min="9993" max="9993" width="10.85546875" customWidth="1"/>
    <col min="9994" max="9994" width="0" hidden="1" customWidth="1"/>
    <col min="9995" max="9995" width="1" customWidth="1"/>
    <col min="10241" max="10241" width="1.28515625" customWidth="1"/>
    <col min="10242" max="10242" width="6.7109375" customWidth="1"/>
    <col min="10243" max="10243" width="8" customWidth="1"/>
    <col min="10244" max="10244" width="44.28515625" customWidth="1"/>
    <col min="10245" max="10245" width="22" customWidth="1"/>
    <col min="10246" max="10248" width="12.140625" customWidth="1"/>
    <col min="10249" max="10249" width="10.85546875" customWidth="1"/>
    <col min="10250" max="10250" width="0" hidden="1" customWidth="1"/>
    <col min="10251" max="10251" width="1" customWidth="1"/>
    <col min="10497" max="10497" width="1.28515625" customWidth="1"/>
    <col min="10498" max="10498" width="6.7109375" customWidth="1"/>
    <col min="10499" max="10499" width="8" customWidth="1"/>
    <col min="10500" max="10500" width="44.28515625" customWidth="1"/>
    <col min="10501" max="10501" width="22" customWidth="1"/>
    <col min="10502" max="10504" width="12.140625" customWidth="1"/>
    <col min="10505" max="10505" width="10.85546875" customWidth="1"/>
    <col min="10506" max="10506" width="0" hidden="1" customWidth="1"/>
    <col min="10507" max="10507" width="1" customWidth="1"/>
    <col min="10753" max="10753" width="1.28515625" customWidth="1"/>
    <col min="10754" max="10754" width="6.7109375" customWidth="1"/>
    <col min="10755" max="10755" width="8" customWidth="1"/>
    <col min="10756" max="10756" width="44.28515625" customWidth="1"/>
    <col min="10757" max="10757" width="22" customWidth="1"/>
    <col min="10758" max="10760" width="12.140625" customWidth="1"/>
    <col min="10761" max="10761" width="10.85546875" customWidth="1"/>
    <col min="10762" max="10762" width="0" hidden="1" customWidth="1"/>
    <col min="10763" max="10763" width="1" customWidth="1"/>
    <col min="11009" max="11009" width="1.28515625" customWidth="1"/>
    <col min="11010" max="11010" width="6.7109375" customWidth="1"/>
    <col min="11011" max="11011" width="8" customWidth="1"/>
    <col min="11012" max="11012" width="44.28515625" customWidth="1"/>
    <col min="11013" max="11013" width="22" customWidth="1"/>
    <col min="11014" max="11016" width="12.140625" customWidth="1"/>
    <col min="11017" max="11017" width="10.85546875" customWidth="1"/>
    <col min="11018" max="11018" width="0" hidden="1" customWidth="1"/>
    <col min="11019" max="11019" width="1" customWidth="1"/>
    <col min="11265" max="11265" width="1.28515625" customWidth="1"/>
    <col min="11266" max="11266" width="6.7109375" customWidth="1"/>
    <col min="11267" max="11267" width="8" customWidth="1"/>
    <col min="11268" max="11268" width="44.28515625" customWidth="1"/>
    <col min="11269" max="11269" width="22" customWidth="1"/>
    <col min="11270" max="11272" width="12.140625" customWidth="1"/>
    <col min="11273" max="11273" width="10.85546875" customWidth="1"/>
    <col min="11274" max="11274" width="0" hidden="1" customWidth="1"/>
    <col min="11275" max="11275" width="1" customWidth="1"/>
    <col min="11521" max="11521" width="1.28515625" customWidth="1"/>
    <col min="11522" max="11522" width="6.7109375" customWidth="1"/>
    <col min="11523" max="11523" width="8" customWidth="1"/>
    <col min="11524" max="11524" width="44.28515625" customWidth="1"/>
    <col min="11525" max="11525" width="22" customWidth="1"/>
    <col min="11526" max="11528" width="12.140625" customWidth="1"/>
    <col min="11529" max="11529" width="10.85546875" customWidth="1"/>
    <col min="11530" max="11530" width="0" hidden="1" customWidth="1"/>
    <col min="11531" max="11531" width="1" customWidth="1"/>
    <col min="11777" max="11777" width="1.28515625" customWidth="1"/>
    <col min="11778" max="11778" width="6.7109375" customWidth="1"/>
    <col min="11779" max="11779" width="8" customWidth="1"/>
    <col min="11780" max="11780" width="44.28515625" customWidth="1"/>
    <col min="11781" max="11781" width="22" customWidth="1"/>
    <col min="11782" max="11784" width="12.140625" customWidth="1"/>
    <col min="11785" max="11785" width="10.85546875" customWidth="1"/>
    <col min="11786" max="11786" width="0" hidden="1" customWidth="1"/>
    <col min="11787" max="11787" width="1" customWidth="1"/>
    <col min="12033" max="12033" width="1.28515625" customWidth="1"/>
    <col min="12034" max="12034" width="6.7109375" customWidth="1"/>
    <col min="12035" max="12035" width="8" customWidth="1"/>
    <col min="12036" max="12036" width="44.28515625" customWidth="1"/>
    <col min="12037" max="12037" width="22" customWidth="1"/>
    <col min="12038" max="12040" width="12.140625" customWidth="1"/>
    <col min="12041" max="12041" width="10.85546875" customWidth="1"/>
    <col min="12042" max="12042" width="0" hidden="1" customWidth="1"/>
    <col min="12043" max="12043" width="1" customWidth="1"/>
    <col min="12289" max="12289" width="1.28515625" customWidth="1"/>
    <col min="12290" max="12290" width="6.7109375" customWidth="1"/>
    <col min="12291" max="12291" width="8" customWidth="1"/>
    <col min="12292" max="12292" width="44.28515625" customWidth="1"/>
    <col min="12293" max="12293" width="22" customWidth="1"/>
    <col min="12294" max="12296" width="12.140625" customWidth="1"/>
    <col min="12297" max="12297" width="10.85546875" customWidth="1"/>
    <col min="12298" max="12298" width="0" hidden="1" customWidth="1"/>
    <col min="12299" max="12299" width="1" customWidth="1"/>
    <col min="12545" max="12545" width="1.28515625" customWidth="1"/>
    <col min="12546" max="12546" width="6.7109375" customWidth="1"/>
    <col min="12547" max="12547" width="8" customWidth="1"/>
    <col min="12548" max="12548" width="44.28515625" customWidth="1"/>
    <col min="12549" max="12549" width="22" customWidth="1"/>
    <col min="12550" max="12552" width="12.140625" customWidth="1"/>
    <col min="12553" max="12553" width="10.85546875" customWidth="1"/>
    <col min="12554" max="12554" width="0" hidden="1" customWidth="1"/>
    <col min="12555" max="12555" width="1" customWidth="1"/>
    <col min="12801" max="12801" width="1.28515625" customWidth="1"/>
    <col min="12802" max="12802" width="6.7109375" customWidth="1"/>
    <col min="12803" max="12803" width="8" customWidth="1"/>
    <col min="12804" max="12804" width="44.28515625" customWidth="1"/>
    <col min="12805" max="12805" width="22" customWidth="1"/>
    <col min="12806" max="12808" width="12.140625" customWidth="1"/>
    <col min="12809" max="12809" width="10.85546875" customWidth="1"/>
    <col min="12810" max="12810" width="0" hidden="1" customWidth="1"/>
    <col min="12811" max="12811" width="1" customWidth="1"/>
    <col min="13057" max="13057" width="1.28515625" customWidth="1"/>
    <col min="13058" max="13058" width="6.7109375" customWidth="1"/>
    <col min="13059" max="13059" width="8" customWidth="1"/>
    <col min="13060" max="13060" width="44.28515625" customWidth="1"/>
    <col min="13061" max="13061" width="22" customWidth="1"/>
    <col min="13062" max="13064" width="12.140625" customWidth="1"/>
    <col min="13065" max="13065" width="10.85546875" customWidth="1"/>
    <col min="13066" max="13066" width="0" hidden="1" customWidth="1"/>
    <col min="13067" max="13067" width="1" customWidth="1"/>
    <col min="13313" max="13313" width="1.28515625" customWidth="1"/>
    <col min="13314" max="13314" width="6.7109375" customWidth="1"/>
    <col min="13315" max="13315" width="8" customWidth="1"/>
    <col min="13316" max="13316" width="44.28515625" customWidth="1"/>
    <col min="13317" max="13317" width="22" customWidth="1"/>
    <col min="13318" max="13320" width="12.140625" customWidth="1"/>
    <col min="13321" max="13321" width="10.85546875" customWidth="1"/>
    <col min="13322" max="13322" width="0" hidden="1" customWidth="1"/>
    <col min="13323" max="13323" width="1" customWidth="1"/>
    <col min="13569" max="13569" width="1.28515625" customWidth="1"/>
    <col min="13570" max="13570" width="6.7109375" customWidth="1"/>
    <col min="13571" max="13571" width="8" customWidth="1"/>
    <col min="13572" max="13572" width="44.28515625" customWidth="1"/>
    <col min="13573" max="13573" width="22" customWidth="1"/>
    <col min="13574" max="13576" width="12.140625" customWidth="1"/>
    <col min="13577" max="13577" width="10.85546875" customWidth="1"/>
    <col min="13578" max="13578" width="0" hidden="1" customWidth="1"/>
    <col min="13579" max="13579" width="1" customWidth="1"/>
    <col min="13825" max="13825" width="1.28515625" customWidth="1"/>
    <col min="13826" max="13826" width="6.7109375" customWidth="1"/>
    <col min="13827" max="13827" width="8" customWidth="1"/>
    <col min="13828" max="13828" width="44.28515625" customWidth="1"/>
    <col min="13829" max="13829" width="22" customWidth="1"/>
    <col min="13830" max="13832" width="12.140625" customWidth="1"/>
    <col min="13833" max="13833" width="10.85546875" customWidth="1"/>
    <col min="13834" max="13834" width="0" hidden="1" customWidth="1"/>
    <col min="13835" max="13835" width="1" customWidth="1"/>
    <col min="14081" max="14081" width="1.28515625" customWidth="1"/>
    <col min="14082" max="14082" width="6.7109375" customWidth="1"/>
    <col min="14083" max="14083" width="8" customWidth="1"/>
    <col min="14084" max="14084" width="44.28515625" customWidth="1"/>
    <col min="14085" max="14085" width="22" customWidth="1"/>
    <col min="14086" max="14088" width="12.140625" customWidth="1"/>
    <col min="14089" max="14089" width="10.85546875" customWidth="1"/>
    <col min="14090" max="14090" width="0" hidden="1" customWidth="1"/>
    <col min="14091" max="14091" width="1" customWidth="1"/>
    <col min="14337" max="14337" width="1.28515625" customWidth="1"/>
    <col min="14338" max="14338" width="6.7109375" customWidth="1"/>
    <col min="14339" max="14339" width="8" customWidth="1"/>
    <col min="14340" max="14340" width="44.28515625" customWidth="1"/>
    <col min="14341" max="14341" width="22" customWidth="1"/>
    <col min="14342" max="14344" width="12.140625" customWidth="1"/>
    <col min="14345" max="14345" width="10.85546875" customWidth="1"/>
    <col min="14346" max="14346" width="0" hidden="1" customWidth="1"/>
    <col min="14347" max="14347" width="1" customWidth="1"/>
    <col min="14593" max="14593" width="1.28515625" customWidth="1"/>
    <col min="14594" max="14594" width="6.7109375" customWidth="1"/>
    <col min="14595" max="14595" width="8" customWidth="1"/>
    <col min="14596" max="14596" width="44.28515625" customWidth="1"/>
    <col min="14597" max="14597" width="22" customWidth="1"/>
    <col min="14598" max="14600" width="12.140625" customWidth="1"/>
    <col min="14601" max="14601" width="10.85546875" customWidth="1"/>
    <col min="14602" max="14602" width="0" hidden="1" customWidth="1"/>
    <col min="14603" max="14603" width="1" customWidth="1"/>
    <col min="14849" max="14849" width="1.28515625" customWidth="1"/>
    <col min="14850" max="14850" width="6.7109375" customWidth="1"/>
    <col min="14851" max="14851" width="8" customWidth="1"/>
    <col min="14852" max="14852" width="44.28515625" customWidth="1"/>
    <col min="14853" max="14853" width="22" customWidth="1"/>
    <col min="14854" max="14856" width="12.140625" customWidth="1"/>
    <col min="14857" max="14857" width="10.85546875" customWidth="1"/>
    <col min="14858" max="14858" width="0" hidden="1" customWidth="1"/>
    <col min="14859" max="14859" width="1" customWidth="1"/>
    <col min="15105" max="15105" width="1.28515625" customWidth="1"/>
    <col min="15106" max="15106" width="6.7109375" customWidth="1"/>
    <col min="15107" max="15107" width="8" customWidth="1"/>
    <col min="15108" max="15108" width="44.28515625" customWidth="1"/>
    <col min="15109" max="15109" width="22" customWidth="1"/>
    <col min="15110" max="15112" width="12.140625" customWidth="1"/>
    <col min="15113" max="15113" width="10.85546875" customWidth="1"/>
    <col min="15114" max="15114" width="0" hidden="1" customWidth="1"/>
    <col min="15115" max="15115" width="1" customWidth="1"/>
    <col min="15361" max="15361" width="1.28515625" customWidth="1"/>
    <col min="15362" max="15362" width="6.7109375" customWidth="1"/>
    <col min="15363" max="15363" width="8" customWidth="1"/>
    <col min="15364" max="15364" width="44.28515625" customWidth="1"/>
    <col min="15365" max="15365" width="22" customWidth="1"/>
    <col min="15366" max="15368" width="12.140625" customWidth="1"/>
    <col min="15369" max="15369" width="10.85546875" customWidth="1"/>
    <col min="15370" max="15370" width="0" hidden="1" customWidth="1"/>
    <col min="15371" max="15371" width="1" customWidth="1"/>
    <col min="15617" max="15617" width="1.28515625" customWidth="1"/>
    <col min="15618" max="15618" width="6.7109375" customWidth="1"/>
    <col min="15619" max="15619" width="8" customWidth="1"/>
    <col min="15620" max="15620" width="44.28515625" customWidth="1"/>
    <col min="15621" max="15621" width="22" customWidth="1"/>
    <col min="15622" max="15624" width="12.140625" customWidth="1"/>
    <col min="15625" max="15625" width="10.85546875" customWidth="1"/>
    <col min="15626" max="15626" width="0" hidden="1" customWidth="1"/>
    <col min="15627" max="15627" width="1" customWidth="1"/>
    <col min="15873" max="15873" width="1.28515625" customWidth="1"/>
    <col min="15874" max="15874" width="6.7109375" customWidth="1"/>
    <col min="15875" max="15875" width="8" customWidth="1"/>
    <col min="15876" max="15876" width="44.28515625" customWidth="1"/>
    <col min="15877" max="15877" width="22" customWidth="1"/>
    <col min="15878" max="15880" width="12.140625" customWidth="1"/>
    <col min="15881" max="15881" width="10.85546875" customWidth="1"/>
    <col min="15882" max="15882" width="0" hidden="1" customWidth="1"/>
    <col min="15883" max="15883" width="1" customWidth="1"/>
    <col min="16129" max="16129" width="1.28515625" customWidth="1"/>
    <col min="16130" max="16130" width="6.7109375" customWidth="1"/>
    <col min="16131" max="16131" width="8" customWidth="1"/>
    <col min="16132" max="16132" width="44.28515625" customWidth="1"/>
    <col min="16133" max="16133" width="22" customWidth="1"/>
    <col min="16134" max="16136" width="12.140625" customWidth="1"/>
    <col min="16137" max="16137" width="10.85546875" customWidth="1"/>
    <col min="16138" max="16138" width="0" hidden="1" customWidth="1"/>
    <col min="16139" max="16139" width="1" customWidth="1"/>
  </cols>
  <sheetData>
    <row r="1" spans="2:9" ht="24" thickTop="1" thickBot="1" x14ac:dyDescent="0.3">
      <c r="B1" s="80" t="s">
        <v>41</v>
      </c>
      <c r="C1" s="80" t="s">
        <v>42</v>
      </c>
      <c r="D1" s="80" t="s">
        <v>219</v>
      </c>
      <c r="E1" s="66" t="s">
        <v>277</v>
      </c>
      <c r="F1" s="67" t="s">
        <v>278</v>
      </c>
      <c r="G1" s="67" t="s">
        <v>282</v>
      </c>
      <c r="H1" s="67" t="s">
        <v>268</v>
      </c>
      <c r="I1" s="67" t="s">
        <v>280</v>
      </c>
    </row>
    <row r="2" spans="2:9" ht="19.5" customHeight="1" thickTop="1" x14ac:dyDescent="0.25">
      <c r="B2" s="78" t="s">
        <v>44</v>
      </c>
      <c r="C2" s="79"/>
      <c r="D2" s="79"/>
      <c r="E2" s="43">
        <f>E5+E9+E12+E23+E28+E31+E34+E37+E40+E20</f>
        <v>1621196.0600000003</v>
      </c>
      <c r="F2" s="43">
        <f>F5+F9+F12+F23+F28+F31+F34+F37+F40+F20</f>
        <v>1770396.23</v>
      </c>
      <c r="G2" s="43">
        <f>G5+G9+G12+G20+G27+G28+G31+G34+G37+G40</f>
        <v>2479754.370000001</v>
      </c>
      <c r="H2" s="43">
        <f>H5+H9+H12+H23+H27+H28+H31+H34+H37+H40+H20</f>
        <v>2479754.370000001</v>
      </c>
      <c r="I2" s="43">
        <f>I5+I9+I12+I23+I27+I28+I31+I34+I37+I40+I20</f>
        <v>2444940.9200000009</v>
      </c>
    </row>
    <row r="3" spans="2:9" ht="10.5" customHeight="1" x14ac:dyDescent="0.25">
      <c r="B3" s="78" t="s">
        <v>45</v>
      </c>
      <c r="C3" s="79"/>
      <c r="D3" s="79"/>
      <c r="E3" s="79"/>
      <c r="F3" s="43"/>
      <c r="G3" s="43"/>
      <c r="H3" s="43"/>
      <c r="I3" s="43"/>
    </row>
    <row r="4" spans="2:9" ht="9.75" hidden="1" customHeight="1" x14ac:dyDescent="0.25">
      <c r="B4" s="78" t="s">
        <v>46</v>
      </c>
      <c r="C4" s="79"/>
      <c r="D4" s="79"/>
      <c r="E4" s="58"/>
      <c r="F4" s="58"/>
      <c r="G4" s="43"/>
      <c r="H4" s="43"/>
      <c r="I4" s="43"/>
    </row>
    <row r="5" spans="2:9" ht="20.25" customHeight="1" x14ac:dyDescent="0.25">
      <c r="B5" s="83" t="s">
        <v>127</v>
      </c>
      <c r="C5" s="82"/>
      <c r="D5" s="82"/>
      <c r="E5" s="55">
        <f>SUM(E6:E8)</f>
        <v>2689.11</v>
      </c>
      <c r="F5" s="55">
        <f t="shared" ref="F5:I5" si="0">SUM(F6:F8)</f>
        <v>3384.4300000000003</v>
      </c>
      <c r="G5" s="55">
        <f t="shared" si="0"/>
        <v>7586.6900000000005</v>
      </c>
      <c r="H5" s="55">
        <f t="shared" si="0"/>
        <v>7586.69</v>
      </c>
      <c r="I5" s="55">
        <f t="shared" si="0"/>
        <v>7586.69</v>
      </c>
    </row>
    <row r="6" spans="2:9" x14ac:dyDescent="0.25">
      <c r="B6" s="81" t="s">
        <v>220</v>
      </c>
      <c r="C6" s="81" t="s">
        <v>221</v>
      </c>
      <c r="D6" s="81" t="s">
        <v>222</v>
      </c>
      <c r="E6" s="48">
        <v>32</v>
      </c>
      <c r="F6" s="48">
        <v>896.88</v>
      </c>
      <c r="G6" s="48">
        <v>496.88</v>
      </c>
      <c r="H6" s="48">
        <v>1260.8699999999999</v>
      </c>
      <c r="I6" s="48">
        <v>1260.8699999999999</v>
      </c>
    </row>
    <row r="7" spans="2:9" x14ac:dyDescent="0.25">
      <c r="B7" s="81" t="s">
        <v>223</v>
      </c>
      <c r="C7" s="81" t="s">
        <v>224</v>
      </c>
      <c r="D7" s="81" t="s">
        <v>225</v>
      </c>
      <c r="E7" s="48">
        <v>2657.11</v>
      </c>
      <c r="F7" s="48">
        <v>2123.56</v>
      </c>
      <c r="G7" s="48">
        <v>2567.36</v>
      </c>
      <c r="H7" s="48">
        <v>6325.82</v>
      </c>
      <c r="I7" s="48">
        <v>6325.82</v>
      </c>
    </row>
    <row r="8" spans="2:9" x14ac:dyDescent="0.25">
      <c r="B8" s="81" t="s">
        <v>226</v>
      </c>
      <c r="C8" s="81" t="s">
        <v>227</v>
      </c>
      <c r="D8" s="81" t="s">
        <v>228</v>
      </c>
      <c r="E8" s="48">
        <v>0</v>
      </c>
      <c r="F8" s="48">
        <v>363.99</v>
      </c>
      <c r="G8" s="48">
        <v>4522.45</v>
      </c>
      <c r="H8" s="48"/>
      <c r="I8" s="48"/>
    </row>
    <row r="9" spans="2:9" ht="23.25" customHeight="1" x14ac:dyDescent="0.25">
      <c r="B9" s="83" t="s">
        <v>139</v>
      </c>
      <c r="C9" s="82"/>
      <c r="D9" s="82"/>
      <c r="E9" s="55">
        <f>SUM(E10:E11)</f>
        <v>3589.01</v>
      </c>
      <c r="F9" s="49">
        <f>SUM(F10:F11)</f>
        <v>53309.06</v>
      </c>
      <c r="G9" s="49">
        <f t="shared" ref="G9:I9" si="1">SUM(G10:G11)</f>
        <v>2732.26</v>
      </c>
      <c r="H9" s="49">
        <f t="shared" si="1"/>
        <v>2732.26</v>
      </c>
      <c r="I9" s="49">
        <f t="shared" si="1"/>
        <v>2732.26</v>
      </c>
    </row>
    <row r="10" spans="2:9" x14ac:dyDescent="0.25">
      <c r="B10" s="81" t="s">
        <v>229</v>
      </c>
      <c r="C10" s="81" t="s">
        <v>230</v>
      </c>
      <c r="D10" s="81" t="s">
        <v>231</v>
      </c>
      <c r="E10" s="48">
        <v>3589.01</v>
      </c>
      <c r="F10" s="48">
        <v>53309.06</v>
      </c>
      <c r="G10" s="48">
        <v>2732.26</v>
      </c>
      <c r="H10" s="48">
        <v>2732.26</v>
      </c>
      <c r="I10" s="48">
        <v>2732.26</v>
      </c>
    </row>
    <row r="11" spans="2:9" x14ac:dyDescent="0.25">
      <c r="B11" s="81" t="s">
        <v>226</v>
      </c>
      <c r="C11" s="81" t="s">
        <v>232</v>
      </c>
      <c r="D11" s="81" t="s">
        <v>228</v>
      </c>
      <c r="E11" s="48">
        <v>0</v>
      </c>
      <c r="F11" s="48">
        <v>0</v>
      </c>
      <c r="G11" s="48"/>
      <c r="H11" s="48"/>
      <c r="I11" s="48"/>
    </row>
    <row r="12" spans="2:9" ht="21" customHeight="1" x14ac:dyDescent="0.25">
      <c r="B12" s="83" t="s">
        <v>165</v>
      </c>
      <c r="C12" s="82"/>
      <c r="D12" s="82"/>
      <c r="E12" s="55">
        <f>SUM(E13:E19)</f>
        <v>1494770.77</v>
      </c>
      <c r="F12" s="55">
        <f t="shared" ref="F12:I12" si="2">SUM(F13:F19)</f>
        <v>1583211.9799999997</v>
      </c>
      <c r="G12" s="55">
        <f t="shared" si="2"/>
        <v>2278571.12</v>
      </c>
      <c r="H12" s="55">
        <f t="shared" si="2"/>
        <v>2278571.12</v>
      </c>
      <c r="I12" s="55">
        <f t="shared" si="2"/>
        <v>2278571.12</v>
      </c>
    </row>
    <row r="13" spans="2:9" ht="22.5" x14ac:dyDescent="0.25">
      <c r="B13" s="81" t="s">
        <v>233</v>
      </c>
      <c r="C13" s="81" t="s">
        <v>234</v>
      </c>
      <c r="D13" s="81" t="s">
        <v>235</v>
      </c>
      <c r="E13" s="48">
        <v>0</v>
      </c>
      <c r="F13" s="48"/>
      <c r="G13" s="48"/>
      <c r="H13" s="48"/>
      <c r="I13" s="48"/>
    </row>
    <row r="14" spans="2:9" ht="22.5" x14ac:dyDescent="0.25">
      <c r="B14" s="81" t="s">
        <v>236</v>
      </c>
      <c r="C14" s="81" t="s">
        <v>237</v>
      </c>
      <c r="D14" s="81" t="s">
        <v>238</v>
      </c>
      <c r="E14" s="48">
        <v>392.2</v>
      </c>
      <c r="F14" s="48"/>
      <c r="G14" s="48">
        <v>343.2</v>
      </c>
      <c r="H14" s="48">
        <v>343.2</v>
      </c>
      <c r="I14" s="48">
        <v>343.2</v>
      </c>
    </row>
    <row r="15" spans="2:9" ht="33.75" x14ac:dyDescent="0.25">
      <c r="B15" s="81" t="s">
        <v>239</v>
      </c>
      <c r="C15" s="81" t="s">
        <v>240</v>
      </c>
      <c r="D15" s="81" t="s">
        <v>241</v>
      </c>
      <c r="E15" s="48">
        <v>88553.3</v>
      </c>
      <c r="F15" s="48">
        <v>106398.13</v>
      </c>
      <c r="G15" s="48">
        <v>204410.09</v>
      </c>
      <c r="H15" s="48">
        <v>214898.79</v>
      </c>
      <c r="I15" s="48">
        <v>214898.79</v>
      </c>
    </row>
    <row r="16" spans="2:9" ht="33.75" x14ac:dyDescent="0.25">
      <c r="B16" s="81" t="s">
        <v>239</v>
      </c>
      <c r="C16" s="81" t="s">
        <v>242</v>
      </c>
      <c r="D16" s="81" t="s">
        <v>241</v>
      </c>
      <c r="E16" s="48">
        <v>1380124.55</v>
      </c>
      <c r="F16" s="48">
        <v>1449559.88</v>
      </c>
      <c r="G16" s="48">
        <v>2034184.13</v>
      </c>
      <c r="H16" s="48">
        <v>2034184.13</v>
      </c>
      <c r="I16" s="48">
        <v>2034184.13</v>
      </c>
    </row>
    <row r="17" spans="2:11" ht="33.75" x14ac:dyDescent="0.25">
      <c r="B17" s="81" t="s">
        <v>243</v>
      </c>
      <c r="C17" s="81" t="s">
        <v>244</v>
      </c>
      <c r="D17" s="81" t="s">
        <v>245</v>
      </c>
      <c r="E17" s="48">
        <v>25700.720000000001</v>
      </c>
      <c r="F17" s="48">
        <v>27253.97</v>
      </c>
      <c r="G17" s="48">
        <v>29145</v>
      </c>
      <c r="H17" s="48">
        <v>29145</v>
      </c>
      <c r="I17" s="48">
        <v>29145</v>
      </c>
    </row>
    <row r="18" spans="2:11" ht="33.75" x14ac:dyDescent="0.25">
      <c r="B18" s="81" t="s">
        <v>246</v>
      </c>
      <c r="C18" s="81" t="s">
        <v>247</v>
      </c>
      <c r="D18" s="81" t="s">
        <v>248</v>
      </c>
      <c r="E18" s="48">
        <v>0</v>
      </c>
      <c r="F18" s="48">
        <v>0</v>
      </c>
      <c r="G18" s="48">
        <v>0</v>
      </c>
      <c r="H18" s="48">
        <v>0</v>
      </c>
      <c r="I18" s="48">
        <v>0</v>
      </c>
    </row>
    <row r="19" spans="2:11" x14ac:dyDescent="0.25">
      <c r="B19" s="81" t="s">
        <v>226</v>
      </c>
      <c r="C19" s="81" t="s">
        <v>249</v>
      </c>
      <c r="D19" s="81" t="s">
        <v>228</v>
      </c>
      <c r="E19" s="48">
        <v>0</v>
      </c>
      <c r="F19" s="48">
        <v>0</v>
      </c>
      <c r="G19" s="48">
        <v>10488.7</v>
      </c>
      <c r="H19" s="48"/>
      <c r="I19" s="48"/>
    </row>
    <row r="20" spans="2:11" ht="19.5" customHeight="1" x14ac:dyDescent="0.25">
      <c r="B20" s="83" t="s">
        <v>201</v>
      </c>
      <c r="C20" s="82"/>
      <c r="D20" s="82"/>
      <c r="E20" s="55">
        <f>SUM(E21:E22)</f>
        <v>2018.02</v>
      </c>
      <c r="F20" s="49">
        <f>SUM(F21:F22)</f>
        <v>2258.81</v>
      </c>
      <c r="G20" s="49">
        <f t="shared" ref="G20:I20" si="3">SUM(G21:G22)</f>
        <v>3214.97</v>
      </c>
      <c r="H20" s="49">
        <f t="shared" si="3"/>
        <v>3214.97</v>
      </c>
      <c r="I20" s="49">
        <f t="shared" si="3"/>
        <v>3214.97</v>
      </c>
    </row>
    <row r="21" spans="2:11" x14ac:dyDescent="0.25">
      <c r="B21" s="81" t="s">
        <v>250</v>
      </c>
      <c r="C21" s="81" t="s">
        <v>251</v>
      </c>
      <c r="D21" s="81" t="s">
        <v>252</v>
      </c>
      <c r="E21" s="48">
        <v>2018.02</v>
      </c>
      <c r="F21" s="48">
        <v>2258.81</v>
      </c>
      <c r="G21" s="48">
        <v>3214.97</v>
      </c>
      <c r="H21" s="48">
        <v>3214.97</v>
      </c>
      <c r="I21" s="48">
        <v>3214.97</v>
      </c>
    </row>
    <row r="22" spans="2:11" x14ac:dyDescent="0.25">
      <c r="B22" s="81" t="s">
        <v>226</v>
      </c>
      <c r="C22" s="81" t="s">
        <v>253</v>
      </c>
      <c r="D22" s="81" t="s">
        <v>228</v>
      </c>
      <c r="E22" s="48">
        <v>0</v>
      </c>
      <c r="F22" s="48">
        <v>0</v>
      </c>
      <c r="G22" s="48"/>
      <c r="H22" s="48"/>
      <c r="I22" s="48"/>
    </row>
    <row r="23" spans="2:11" ht="20.25" customHeight="1" x14ac:dyDescent="0.25">
      <c r="B23" s="83" t="s">
        <v>207</v>
      </c>
      <c r="C23" s="82"/>
      <c r="D23" s="82"/>
      <c r="E23" s="55">
        <f>SUM(E24:E26)</f>
        <v>0</v>
      </c>
      <c r="F23" s="55">
        <f>(F24+F25)</f>
        <v>291.99</v>
      </c>
      <c r="G23" s="55">
        <f>(G24+G25)</f>
        <v>0</v>
      </c>
      <c r="H23" s="55">
        <f t="shared" ref="H23:I23" si="4">(H24+H25)</f>
        <v>0</v>
      </c>
      <c r="I23" s="55">
        <f t="shared" si="4"/>
        <v>0</v>
      </c>
    </row>
    <row r="24" spans="2:11" x14ac:dyDescent="0.25">
      <c r="B24" s="81" t="s">
        <v>254</v>
      </c>
      <c r="C24" s="81" t="s">
        <v>255</v>
      </c>
      <c r="D24" s="81" t="s">
        <v>256</v>
      </c>
      <c r="E24" s="48">
        <v>0</v>
      </c>
      <c r="F24" s="48">
        <v>291.99</v>
      </c>
      <c r="G24" s="48">
        <v>0</v>
      </c>
      <c r="H24" s="48"/>
      <c r="I24" s="48"/>
    </row>
    <row r="25" spans="2:11" x14ac:dyDescent="0.25">
      <c r="B25" s="81" t="s">
        <v>226</v>
      </c>
      <c r="C25" s="81" t="s">
        <v>257</v>
      </c>
      <c r="D25" s="81" t="s">
        <v>228</v>
      </c>
      <c r="E25" s="48">
        <v>0</v>
      </c>
      <c r="F25" s="48">
        <v>0</v>
      </c>
      <c r="G25" s="48"/>
      <c r="H25" s="48"/>
      <c r="I25" s="48"/>
    </row>
    <row r="26" spans="2:11" ht="15" customHeight="1" x14ac:dyDescent="0.25">
      <c r="B26" s="84"/>
      <c r="C26" s="82"/>
      <c r="D26" s="82"/>
      <c r="E26" s="48"/>
      <c r="F26" s="82"/>
      <c r="G26" s="82"/>
      <c r="H26" s="82"/>
      <c r="I26" s="82"/>
    </row>
    <row r="27" spans="2:11" s="73" customFormat="1" ht="23.25" customHeight="1" x14ac:dyDescent="0.25">
      <c r="B27" s="84" t="s">
        <v>286</v>
      </c>
      <c r="C27" s="82"/>
      <c r="D27" s="82" t="s">
        <v>301</v>
      </c>
      <c r="E27" s="48"/>
      <c r="F27" s="82"/>
      <c r="G27" s="55">
        <v>5593.58</v>
      </c>
      <c r="H27" s="55">
        <v>5593.58</v>
      </c>
      <c r="I27" s="55">
        <v>3196.13</v>
      </c>
    </row>
    <row r="28" spans="2:11" ht="24" customHeight="1" x14ac:dyDescent="0.25">
      <c r="B28" s="84" t="s">
        <v>258</v>
      </c>
      <c r="C28" s="82"/>
      <c r="D28" s="82" t="s">
        <v>302</v>
      </c>
      <c r="E28" s="55">
        <f>SUM(E29:E30)</f>
        <v>33716.839999999997</v>
      </c>
      <c r="F28" s="55">
        <f>SUM(F29:F30)</f>
        <v>47228.81</v>
      </c>
      <c r="G28" s="55">
        <f>SUM(G29:G30)</f>
        <v>97248</v>
      </c>
      <c r="H28" s="55">
        <f>SUM(H29:H30)</f>
        <v>97248</v>
      </c>
      <c r="I28" s="55">
        <f>SUM(I29:I30)</f>
        <v>64832</v>
      </c>
    </row>
    <row r="29" spans="2:11" x14ac:dyDescent="0.25">
      <c r="B29" s="81">
        <v>6711</v>
      </c>
      <c r="C29" s="81"/>
      <c r="D29" s="81"/>
      <c r="E29" s="48">
        <v>33716.839999999997</v>
      </c>
      <c r="F29" s="48">
        <v>47228.81</v>
      </c>
      <c r="G29" s="48">
        <v>97248</v>
      </c>
      <c r="H29" s="48">
        <v>97248</v>
      </c>
      <c r="I29" s="48">
        <v>64832</v>
      </c>
    </row>
    <row r="30" spans="2:11" x14ac:dyDescent="0.25">
      <c r="B30" s="81"/>
      <c r="C30" s="81"/>
      <c r="D30" s="81"/>
      <c r="E30" s="48">
        <v>0</v>
      </c>
      <c r="F30" s="48"/>
      <c r="G30" s="48"/>
      <c r="H30" s="48"/>
      <c r="I30" s="48"/>
    </row>
    <row r="31" spans="2:11" ht="30" customHeight="1" x14ac:dyDescent="0.25">
      <c r="B31" s="84" t="s">
        <v>259</v>
      </c>
      <c r="C31" s="82"/>
      <c r="D31" s="82" t="s">
        <v>303</v>
      </c>
      <c r="E31" s="55">
        <f>SUM(E32:E33)</f>
        <v>2242.9299999999998</v>
      </c>
      <c r="F31" s="55">
        <f t="shared" ref="F31:K31" si="5">SUM(F32:F33)</f>
        <v>2734.08</v>
      </c>
      <c r="G31" s="55">
        <f t="shared" si="5"/>
        <v>3830.68</v>
      </c>
      <c r="H31" s="55">
        <f t="shared" si="5"/>
        <v>3830.68</v>
      </c>
      <c r="I31" s="55">
        <f t="shared" si="5"/>
        <v>3830.68</v>
      </c>
      <c r="J31" s="55">
        <f t="shared" si="5"/>
        <v>0</v>
      </c>
      <c r="K31" s="55">
        <f t="shared" si="5"/>
        <v>0</v>
      </c>
    </row>
    <row r="32" spans="2:11" x14ac:dyDescent="0.25">
      <c r="B32" s="81"/>
      <c r="C32" s="81"/>
      <c r="D32" s="81"/>
      <c r="E32" s="48">
        <v>2242.9299999999998</v>
      </c>
      <c r="F32" s="48">
        <v>2734.08</v>
      </c>
      <c r="G32" s="48">
        <v>3830.68</v>
      </c>
      <c r="H32" s="48">
        <v>3830.68</v>
      </c>
      <c r="I32" s="48">
        <v>3830.68</v>
      </c>
    </row>
    <row r="33" spans="2:10" x14ac:dyDescent="0.25">
      <c r="B33" s="81"/>
      <c r="C33" s="81"/>
      <c r="D33" s="81"/>
      <c r="E33" s="48">
        <v>0</v>
      </c>
      <c r="F33" s="48"/>
      <c r="G33" s="48"/>
      <c r="H33" s="48"/>
      <c r="I33" s="48"/>
    </row>
    <row r="34" spans="2:10" ht="21" customHeight="1" x14ac:dyDescent="0.25">
      <c r="B34" s="84" t="s">
        <v>260</v>
      </c>
      <c r="C34" s="82"/>
      <c r="D34" s="82" t="s">
        <v>283</v>
      </c>
      <c r="E34" s="55">
        <f>SUM(E35:E36)</f>
        <v>244</v>
      </c>
      <c r="F34" s="55">
        <f t="shared" ref="F34:I34" si="6">SUM(F35:F36)</f>
        <v>265.45</v>
      </c>
      <c r="G34" s="55">
        <f t="shared" si="6"/>
        <v>265.45</v>
      </c>
      <c r="H34" s="55">
        <f t="shared" si="6"/>
        <v>265.45</v>
      </c>
      <c r="I34" s="55">
        <f t="shared" si="6"/>
        <v>265.45</v>
      </c>
    </row>
    <row r="35" spans="2:10" x14ac:dyDescent="0.25">
      <c r="B35" s="81">
        <v>6711</v>
      </c>
      <c r="C35" s="81"/>
      <c r="D35" s="81"/>
      <c r="E35" s="48">
        <v>244</v>
      </c>
      <c r="F35" s="48">
        <v>265.45</v>
      </c>
      <c r="G35" s="48">
        <v>265.45</v>
      </c>
      <c r="H35" s="48">
        <v>265.45</v>
      </c>
      <c r="I35" s="48">
        <v>265.45</v>
      </c>
    </row>
    <row r="36" spans="2:10" x14ac:dyDescent="0.25">
      <c r="B36" s="81"/>
      <c r="C36" s="81"/>
      <c r="D36" s="81"/>
      <c r="E36" s="48">
        <v>0</v>
      </c>
      <c r="F36" s="48"/>
      <c r="G36" s="48"/>
      <c r="H36" s="48"/>
      <c r="I36" s="48"/>
    </row>
    <row r="37" spans="2:10" ht="21.75" customHeight="1" x14ac:dyDescent="0.25">
      <c r="B37" s="84" t="s">
        <v>261</v>
      </c>
      <c r="C37" s="82"/>
      <c r="D37" s="82" t="s">
        <v>284</v>
      </c>
      <c r="E37" s="55">
        <f>SUM(E38:E39)</f>
        <v>74403.850000000006</v>
      </c>
      <c r="F37" s="55">
        <f t="shared" ref="F37:I37" si="7">SUM(F38:F39)</f>
        <v>77711.62</v>
      </c>
      <c r="G37" s="55">
        <f t="shared" si="7"/>
        <v>80711.62</v>
      </c>
      <c r="H37" s="55">
        <f t="shared" si="7"/>
        <v>80711.62</v>
      </c>
      <c r="I37" s="55">
        <f t="shared" si="7"/>
        <v>80711.62</v>
      </c>
    </row>
    <row r="38" spans="2:10" x14ac:dyDescent="0.25">
      <c r="B38" s="81">
        <v>6711</v>
      </c>
      <c r="C38" s="81"/>
      <c r="D38" s="81"/>
      <c r="E38" s="48">
        <v>74403.850000000006</v>
      </c>
      <c r="F38" s="48">
        <v>77711.62</v>
      </c>
      <c r="G38" s="48">
        <v>80711.62</v>
      </c>
      <c r="H38" s="48">
        <v>80711.62</v>
      </c>
      <c r="I38" s="48">
        <v>80711.62</v>
      </c>
    </row>
    <row r="39" spans="2:10" x14ac:dyDescent="0.25">
      <c r="B39" s="81"/>
      <c r="C39" s="81"/>
      <c r="D39" s="81"/>
      <c r="E39" s="48">
        <v>0</v>
      </c>
      <c r="F39" s="48"/>
      <c r="G39" s="48"/>
      <c r="H39" s="48"/>
      <c r="I39" s="48"/>
    </row>
    <row r="40" spans="2:10" ht="21" customHeight="1" x14ac:dyDescent="0.25">
      <c r="B40" s="84" t="s">
        <v>262</v>
      </c>
      <c r="C40" s="82"/>
      <c r="D40" s="82" t="s">
        <v>285</v>
      </c>
      <c r="E40" s="55">
        <f>E41</f>
        <v>7521.53</v>
      </c>
      <c r="F40" s="55">
        <f t="shared" ref="F40" si="8">F41</f>
        <v>0</v>
      </c>
      <c r="G40" s="55"/>
      <c r="H40" s="55"/>
      <c r="I40" s="55"/>
      <c r="J40" s="49"/>
    </row>
    <row r="41" spans="2:10" x14ac:dyDescent="0.25">
      <c r="B41" s="81">
        <v>6711</v>
      </c>
      <c r="C41" s="81"/>
      <c r="D41" s="81"/>
      <c r="E41" s="48">
        <v>7521.53</v>
      </c>
      <c r="F41" s="48">
        <v>0</v>
      </c>
      <c r="G41" s="48"/>
      <c r="H41" s="48"/>
      <c r="I41" s="48"/>
      <c r="J41" s="48"/>
    </row>
    <row r="42" spans="2:10" x14ac:dyDescent="0.25">
      <c r="B42" s="81"/>
      <c r="C42" s="81"/>
      <c r="D42" s="81"/>
      <c r="E42" s="48"/>
      <c r="F42" s="48"/>
      <c r="G42" s="48"/>
      <c r="H42" s="48"/>
      <c r="I42" s="48"/>
      <c r="J42" s="48"/>
    </row>
    <row r="45" spans="2:10" x14ac:dyDescent="0.25">
      <c r="G45" t="s">
        <v>274</v>
      </c>
    </row>
    <row r="46" spans="2:10" x14ac:dyDescent="0.25">
      <c r="G46" t="s">
        <v>273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SAŽETAK</vt:lpstr>
      <vt:lpstr> Račun prihoda i rashoda</vt:lpstr>
      <vt:lpstr>ŽUPANIJA-POSEBNI DIO</vt:lpstr>
      <vt:lpstr>ŽUPANIJA - POSEBNI DIO PRIHODI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Tajnistvo-B</cp:lastModifiedBy>
  <cp:lastPrinted>2024-11-20T11:34:08Z</cp:lastPrinted>
  <dcterms:created xsi:type="dcterms:W3CDTF">2022-08-12T12:51:27Z</dcterms:created>
  <dcterms:modified xsi:type="dcterms:W3CDTF">2024-12-16T11:42:06Z</dcterms:modified>
</cp:coreProperties>
</file>